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barkevij\Documents\VAP\"/>
    </mc:Choice>
  </mc:AlternateContent>
  <xr:revisionPtr revIDLastSave="0" documentId="13_ncr:1_{BCE78B67-6E9E-4593-B2E8-CF7C9746D536}" xr6:coauthVersionLast="47" xr6:coauthVersionMax="47" xr10:uidLastSave="{00000000-0000-0000-0000-000000000000}"/>
  <workbookProtection workbookAlgorithmName="SHA-512" workbookHashValue="dmwPw5QXXlDZ9ON6r8n1WT1bdp3awoQYxThpD9xByPNs4rSpBel2QxGEOG1SK2WrL1ojbdVBIyUUCsfuNjYbXw==" workbookSaltValue="8Xus8VWsgDhGE7Z6JD8ysg==" workbookSpinCount="100000" lockStructure="1"/>
  <bookViews>
    <workbookView xWindow="-120" yWindow="-120" windowWidth="29040" windowHeight="15720" xr2:uid="{36731FFC-6C5E-4CA8-8B52-592CE3D0DA46}"/>
  </bookViews>
  <sheets>
    <sheet name="Pieteikums" sheetId="1" r:id="rId1"/>
    <sheet name="DATA" sheetId="2" state="hidden" r:id="rId2"/>
    <sheet name="HEADER" sheetId="3" state="hidden" r:id="rId3"/>
    <sheet name="ITEMS" sheetId="4" state="hidden" r:id="rId4"/>
  </sheets>
  <definedNames>
    <definedName name="_xlnm.Print_Area" localSheetId="0">Pieteikums!$A$1:$L$47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5" i="2" l="1"/>
  <c r="K163" i="2"/>
  <c r="K126" i="2"/>
  <c r="K37" i="2"/>
  <c r="K124" i="2"/>
  <c r="K145" i="2"/>
  <c r="K146" i="2"/>
  <c r="K19" i="2"/>
  <c r="K102" i="2"/>
  <c r="K21" i="2"/>
  <c r="K164" i="2"/>
  <c r="K62" i="2"/>
  <c r="K27" i="2"/>
  <c r="K139" i="2"/>
  <c r="K138" i="2"/>
  <c r="K26" i="2"/>
  <c r="K103" i="2"/>
  <c r="K157" i="2"/>
  <c r="K80" i="2"/>
  <c r="K178" i="2"/>
  <c r="K106" i="2"/>
  <c r="K195" i="2"/>
  <c r="K39" i="2"/>
  <c r="K40" i="2"/>
  <c r="K11" i="2"/>
  <c r="K144" i="2"/>
  <c r="K65" i="2"/>
  <c r="K49" i="2"/>
  <c r="K158" i="2"/>
  <c r="K69" i="2"/>
  <c r="K143" i="2"/>
  <c r="K82" i="2"/>
  <c r="K111" i="2"/>
  <c r="K131" i="2"/>
  <c r="K137" i="2"/>
  <c r="K173" i="2"/>
  <c r="K88" i="2"/>
  <c r="K140" i="2"/>
  <c r="K54" i="2"/>
  <c r="K175" i="2"/>
  <c r="K74" i="2"/>
  <c r="K64" i="2"/>
  <c r="K25" i="2"/>
  <c r="K136" i="2"/>
  <c r="K86" i="2"/>
  <c r="K168" i="2"/>
  <c r="K167" i="2"/>
  <c r="K20" i="2"/>
  <c r="K177" i="2"/>
  <c r="K99" i="2"/>
  <c r="K194" i="2"/>
  <c r="K114" i="2"/>
  <c r="K81" i="2"/>
  <c r="K52" i="2"/>
  <c r="K14" i="2"/>
  <c r="K12" i="2"/>
  <c r="K15" i="2"/>
  <c r="K33" i="2"/>
  <c r="K53" i="2"/>
  <c r="K148" i="2"/>
  <c r="K79" i="2"/>
  <c r="K161" i="2"/>
  <c r="K162" i="2"/>
  <c r="K201" i="2"/>
  <c r="K91" i="2"/>
  <c r="K147" i="2"/>
  <c r="K66" i="2"/>
  <c r="K150" i="2"/>
  <c r="K87" i="2"/>
  <c r="K149" i="2"/>
  <c r="K171" i="2"/>
  <c r="K170" i="2"/>
  <c r="K36" i="2"/>
  <c r="K183" i="2"/>
  <c r="K180" i="2"/>
  <c r="K181" i="2"/>
  <c r="K186" i="2"/>
  <c r="K187" i="2"/>
  <c r="K188" i="2"/>
  <c r="K169" i="2"/>
  <c r="K84" i="2"/>
  <c r="K184" i="2"/>
  <c r="K185" i="2"/>
  <c r="K4" i="2"/>
  <c r="K10" i="2"/>
  <c r="K116" i="2"/>
  <c r="K117" i="2"/>
  <c r="K118" i="2"/>
  <c r="K119" i="2"/>
  <c r="K72" i="2"/>
  <c r="K29" i="2"/>
  <c r="K31" i="2"/>
  <c r="K166" i="2"/>
  <c r="K165" i="2"/>
  <c r="K30" i="2"/>
  <c r="K56" i="2"/>
  <c r="K77" i="2"/>
  <c r="K109" i="2"/>
  <c r="K55" i="2"/>
  <c r="K141" i="2"/>
  <c r="K142" i="2"/>
  <c r="K58" i="2"/>
  <c r="K107" i="2"/>
  <c r="K70" i="2"/>
  <c r="K43" i="2"/>
  <c r="K95" i="2"/>
  <c r="K94" i="2"/>
  <c r="K135" i="2"/>
  <c r="K152" i="2"/>
  <c r="K16" i="2"/>
  <c r="K9" i="2"/>
  <c r="K92" i="2"/>
  <c r="K60" i="2"/>
  <c r="K22" i="2"/>
  <c r="K6" i="2"/>
  <c r="K48" i="2"/>
  <c r="K45" i="2"/>
  <c r="K76" i="2"/>
  <c r="K68" i="2"/>
  <c r="K67" i="2"/>
  <c r="K115" i="2"/>
  <c r="K105" i="2"/>
  <c r="K51" i="2"/>
  <c r="K18" i="2"/>
  <c r="K121" i="2"/>
  <c r="K200" i="2"/>
  <c r="K108" i="2"/>
  <c r="K57" i="2"/>
  <c r="K93" i="2"/>
  <c r="K23" i="2"/>
  <c r="K156" i="2"/>
  <c r="K130" i="2"/>
  <c r="K120" i="2"/>
  <c r="K123" i="2"/>
  <c r="K7" i="2"/>
  <c r="K97" i="2"/>
  <c r="K2" i="2"/>
  <c r="K192" i="2"/>
  <c r="K191" i="2"/>
  <c r="K193" i="2"/>
  <c r="K35" i="2"/>
  <c r="K176" i="2"/>
  <c r="K151" i="2"/>
  <c r="K5" i="2"/>
  <c r="K104" i="2"/>
  <c r="K78" i="2"/>
  <c r="K44" i="2"/>
  <c r="K160" i="2"/>
  <c r="K63" i="2"/>
  <c r="K46" i="2"/>
  <c r="K172" i="2"/>
  <c r="K89" i="2"/>
  <c r="K110" i="2"/>
  <c r="K50" i="2"/>
  <c r="K34" i="2"/>
  <c r="K59" i="2"/>
  <c r="K8" i="2"/>
  <c r="K189" i="2"/>
  <c r="K155" i="2"/>
  <c r="K134" i="2"/>
  <c r="K133" i="2"/>
  <c r="K90" i="2"/>
  <c r="K127" i="2"/>
  <c r="K24" i="2"/>
  <c r="M2" i="4"/>
  <c r="R39" i="2"/>
  <c r="A40" i="1" a="1"/>
  <c r="A40" i="1" s="1"/>
  <c r="R28" i="2"/>
  <c r="R14" i="2"/>
  <c r="R22" i="2"/>
  <c r="R17" i="2"/>
  <c r="R23" i="2"/>
  <c r="R6" i="2"/>
  <c r="R25" i="2"/>
  <c r="R12" i="2"/>
  <c r="R37" i="2"/>
  <c r="R10" i="2"/>
  <c r="R24" i="2"/>
  <c r="R26" i="2"/>
  <c r="R27" i="2"/>
  <c r="R8" i="2"/>
  <c r="R29" i="2"/>
  <c r="R9" i="2"/>
  <c r="R38" i="2"/>
  <c r="R5" i="2"/>
  <c r="R3" i="2"/>
  <c r="R13" i="2"/>
  <c r="R7" i="2"/>
  <c r="R30" i="2"/>
  <c r="R16" i="2"/>
  <c r="R21" i="2"/>
  <c r="R19" i="2"/>
  <c r="R36" i="2"/>
  <c r="R35" i="2"/>
  <c r="R34" i="2"/>
  <c r="R32" i="2"/>
  <c r="R11" i="2"/>
  <c r="R31" i="2"/>
  <c r="R20" i="2"/>
  <c r="R18" i="2"/>
  <c r="R15" i="2"/>
  <c r="R4" i="2"/>
  <c r="R2" i="2"/>
  <c r="R33" i="2"/>
  <c r="H2" i="3"/>
  <c r="A10" i="1" a="1"/>
  <c r="A10" i="1" s="1"/>
  <c r="A11" i="1" a="1"/>
  <c r="A11" i="1" s="1"/>
  <c r="A12" i="1" a="1"/>
  <c r="A12" i="1" s="1"/>
  <c r="A13" i="1" a="1"/>
  <c r="A13" i="1" s="1"/>
  <c r="A14" i="1" a="1"/>
  <c r="A14" i="1" s="1"/>
  <c r="A15" i="1" a="1"/>
  <c r="A15" i="1" s="1"/>
  <c r="A16" i="1" a="1"/>
  <c r="A16" i="1" s="1"/>
  <c r="A17" i="1" a="1"/>
  <c r="A17" i="1" s="1"/>
  <c r="A18" i="1" a="1"/>
  <c r="A18" i="1" s="1"/>
  <c r="A19" i="1" a="1"/>
  <c r="A19" i="1" s="1"/>
  <c r="A20" i="1" a="1"/>
  <c r="A20" i="1" s="1"/>
  <c r="A21" i="1" a="1"/>
  <c r="A21" i="1" s="1"/>
  <c r="A22" i="1" a="1"/>
  <c r="A22" i="1" s="1"/>
  <c r="A23" i="1" a="1"/>
  <c r="A23" i="1" s="1"/>
  <c r="A24" i="1" a="1"/>
  <c r="A24" i="1" s="1"/>
  <c r="A25" i="1" a="1"/>
  <c r="A25" i="1" s="1"/>
  <c r="A26" i="1" a="1"/>
  <c r="A26" i="1" s="1"/>
  <c r="A27" i="1" a="1"/>
  <c r="A27" i="1" s="1"/>
  <c r="A28" i="1" a="1"/>
  <c r="A28" i="1" s="1"/>
  <c r="A29" i="1" a="1"/>
  <c r="A29" i="1" s="1"/>
  <c r="A30" i="1" a="1"/>
  <c r="A30" i="1" s="1"/>
  <c r="A31" i="1" a="1"/>
  <c r="A31" i="1" s="1"/>
  <c r="A32" i="1" a="1"/>
  <c r="A32" i="1" s="1"/>
  <c r="A33" i="1" a="1"/>
  <c r="A33" i="1" s="1"/>
  <c r="A34" i="1" a="1"/>
  <c r="A34" i="1" s="1"/>
  <c r="A35" i="1" a="1"/>
  <c r="A35" i="1" s="1"/>
  <c r="A36" i="1" a="1"/>
  <c r="A36" i="1" s="1"/>
  <c r="A37" i="1" a="1"/>
  <c r="A37" i="1" s="1"/>
  <c r="A38" i="1" a="1"/>
  <c r="A38" i="1" s="1"/>
  <c r="A39" i="1" a="1"/>
  <c r="A39" i="1" s="1"/>
  <c r="D3" i="2"/>
  <c r="D4" i="2"/>
  <c r="D5" i="2"/>
  <c r="K132" i="2"/>
  <c r="K3" i="2"/>
  <c r="K128" i="2"/>
  <c r="K197" i="2"/>
  <c r="K196" i="2"/>
  <c r="K38" i="2"/>
  <c r="K198" i="2"/>
  <c r="K199" i="2"/>
  <c r="K98" i="2"/>
  <c r="K100" i="2"/>
  <c r="K13" i="2"/>
  <c r="K129" i="2"/>
  <c r="K179" i="2"/>
  <c r="K182" i="2"/>
  <c r="K83" i="2"/>
  <c r="K85" i="2"/>
  <c r="K73" i="2"/>
  <c r="K28" i="2"/>
  <c r="K71" i="2"/>
  <c r="K174" i="2"/>
  <c r="K42" i="2"/>
  <c r="K41" i="2"/>
  <c r="K154" i="2"/>
  <c r="K122" i="2"/>
  <c r="K190" i="2"/>
  <c r="K75" i="2"/>
  <c r="K96" i="2"/>
  <c r="K113" i="2"/>
  <c r="A1" i="4" l="1" a="1"/>
  <c r="A1" i="4" s="1"/>
  <c r="K153" i="2"/>
  <c r="K159" i="2"/>
  <c r="K112" i="2"/>
  <c r="K101" i="2"/>
  <c r="K61" i="2"/>
  <c r="K47" i="2"/>
  <c r="K32" i="2"/>
  <c r="K17" i="2"/>
  <c r="C2" i="3"/>
  <c r="B2" i="3"/>
  <c r="E2" i="3"/>
  <c r="G2" i="3"/>
  <c r="F2" i="3"/>
  <c r="D2" i="3"/>
  <c r="A7" i="1"/>
  <c r="D2" i="2" l="1"/>
  <c r="A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<sst xmlns="http://schemas.openxmlformats.org/spreadsheetml/2006/main" count="533" uniqueCount="524">
  <si>
    <t>Pakalpojums</t>
  </si>
  <si>
    <t xml:space="preserve">Pieteikuma datums: </t>
  </si>
  <si>
    <t>Nr.p.k.</t>
  </si>
  <si>
    <t>vārds, uzvārds</t>
  </si>
  <si>
    <t xml:space="preserve">Papildus informācija </t>
  </si>
  <si>
    <t>Pasūtītāja kontaktpersona</t>
  </si>
  <si>
    <t>vārds, uzvārds, tālr. Nr.</t>
  </si>
  <si>
    <t>Paraksttiesīgās personas paraksts, paraksta atšifrējums</t>
  </si>
  <si>
    <t>tukšs</t>
  </si>
  <si>
    <t>krauts</t>
  </si>
  <si>
    <t>e-pasts</t>
  </si>
  <si>
    <t>Ar šo apliecinām, ka VAS "Latvijas dzelzceļš" pakalpojuma "kravas vagonu tehniskā apkope" sniegšanas noteikumi  ir skaidri un saprotami, iebildumu un pretenziju nav un garantējam saņemtā pakalpojuma samaksu. Pakalpojuma pieņemšanas un nodošanas aktu ir tiesīgs parakstīt:</t>
  </si>
  <si>
    <t>, rēķinu lūdzam nosūtīt uz e-pasta adresi:</t>
  </si>
  <si>
    <r>
      <t xml:space="preserve">Vagona/u stāvoklis </t>
    </r>
    <r>
      <rPr>
        <i/>
        <sz val="11"/>
        <rFont val="Arial"/>
        <family val="2"/>
        <charset val="186"/>
      </rPr>
      <t>(krauts vai tukšs)</t>
    </r>
  </si>
  <si>
    <t>Pakalpojuma ID</t>
  </si>
  <si>
    <t>Pakalpojums:</t>
  </si>
  <si>
    <t>Pakalpojumu pasūtītājs:</t>
  </si>
  <si>
    <t>Teksti</t>
  </si>
  <si>
    <t>Lūdzu veikt "</t>
  </si>
  <si>
    <t>Stacijas ID</t>
  </si>
  <si>
    <t>Stacija</t>
  </si>
  <si>
    <t>Šķirotava</t>
  </si>
  <si>
    <t>List</t>
  </si>
  <si>
    <t>datums un laiks ( 01.01.1900 12:00 )</t>
  </si>
  <si>
    <t>Pieteikuma datums</t>
  </si>
  <si>
    <t>Atb.persona</t>
  </si>
  <si>
    <t>E-pasts</t>
  </si>
  <si>
    <t>Papildus informācija</t>
  </si>
  <si>
    <t>Kontaktpersona</t>
  </si>
  <si>
    <t>Pieteikuma laiks</t>
  </si>
  <si>
    <t>Pakalpojuma sniegšanas stacija (aizpildīt visiem pakalpojumiem)</t>
  </si>
  <si>
    <t>Vagonu numuri (aizpildīt 1.,2.,3. pakalpojumiem)</t>
  </si>
  <si>
    <t>Vagona/u stāvoklis (aizpildīt 1.,2.,3. pakalpojumiem)</t>
  </si>
  <si>
    <t>Dokumentu nosaukumi (aizpildīt  2. pakalpojumam)</t>
  </si>
  <si>
    <t>Pārvadājumam plānotās kravas nosaukums  (aizpildīt  1. pakalpojumam)</t>
  </si>
  <si>
    <t>Kravas iekraušanas stacija  (aizpildīt  1. pakalpojumam)</t>
  </si>
  <si>
    <t>Galastacija vai kravas saņemšanas stacija un tranzīta dzelzceļi (aizpildīt 1.,2.,3. pakalpojumiem)</t>
  </si>
  <si>
    <t>Piezīmes</t>
  </si>
  <si>
    <t>Torņakalns</t>
  </si>
  <si>
    <t>Olaine</t>
  </si>
  <si>
    <t>Meitene</t>
  </si>
  <si>
    <t>Jelgava</t>
  </si>
  <si>
    <t>Iecava</t>
  </si>
  <si>
    <t>Dobele</t>
  </si>
  <si>
    <t>Brocēni</t>
  </si>
  <si>
    <t>Saldus</t>
  </si>
  <si>
    <t>Aizkraukle</t>
  </si>
  <si>
    <t>Rīga-Preču</t>
  </si>
  <si>
    <t>Zemitāni (3.km Rīga-Krasta eksp.)</t>
  </si>
  <si>
    <t>Zemitāni</t>
  </si>
  <si>
    <t>Garkalne</t>
  </si>
  <si>
    <t>Ziemeļbl. eksp.</t>
  </si>
  <si>
    <t>Ziemeļblāzma</t>
  </si>
  <si>
    <t>Mangaļi</t>
  </si>
  <si>
    <t>Mangaļi eksp.</t>
  </si>
  <si>
    <t>Bolderāja eksp.</t>
  </si>
  <si>
    <t>Sabile</t>
  </si>
  <si>
    <t>Ventspils</t>
  </si>
  <si>
    <t>Ventspils eksp.</t>
  </si>
  <si>
    <t>Liepāja</t>
  </si>
  <si>
    <t>Liepāja eksp.</t>
  </si>
  <si>
    <t>Krievu sala eksp.</t>
  </si>
  <si>
    <t>Daugavpils</t>
  </si>
  <si>
    <t>Krāslava</t>
  </si>
  <si>
    <t>Valmiera</t>
  </si>
  <si>
    <t>Gulbene</t>
  </si>
  <si>
    <t>Grīva</t>
  </si>
  <si>
    <t>Rēzekne II</t>
  </si>
  <si>
    <t>Viļāni</t>
  </si>
  <si>
    <t>Krustpils</t>
  </si>
  <si>
    <t>Madona</t>
  </si>
  <si>
    <t>Pļaviņas</t>
  </si>
  <si>
    <t>090007</t>
  </si>
  <si>
    <t>091008</t>
  </si>
  <si>
    <t>091508</t>
  </si>
  <si>
    <t>091705</t>
  </si>
  <si>
    <t>091809</t>
  </si>
  <si>
    <t>092407</t>
  </si>
  <si>
    <t>092905</t>
  </si>
  <si>
    <t>093202</t>
  </si>
  <si>
    <t>093306</t>
  </si>
  <si>
    <t>093700</t>
  </si>
  <si>
    <t>094309</t>
  </si>
  <si>
    <t>094807</t>
  </si>
  <si>
    <t>095000</t>
  </si>
  <si>
    <t>095509</t>
  </si>
  <si>
    <t>095903</t>
  </si>
  <si>
    <t>096304</t>
  </si>
  <si>
    <t>096408</t>
  </si>
  <si>
    <t>096605</t>
  </si>
  <si>
    <t>097400</t>
  </si>
  <si>
    <t>097909</t>
  </si>
  <si>
    <t>098206</t>
  </si>
  <si>
    <t>098306</t>
  </si>
  <si>
    <t>098600</t>
  </si>
  <si>
    <t>098704</t>
  </si>
  <si>
    <t>099001</t>
  </si>
  <si>
    <t>110003</t>
  </si>
  <si>
    <t>110501</t>
  </si>
  <si>
    <t>111006</t>
  </si>
  <si>
    <t>111608</t>
  </si>
  <si>
    <t>112403</t>
  </si>
  <si>
    <t>113105</t>
  </si>
  <si>
    <t>113800</t>
  </si>
  <si>
    <t>114201</t>
  </si>
  <si>
    <t>117106</t>
  </si>
  <si>
    <t>117604</t>
  </si>
  <si>
    <t>Vagonu derīguma noteikšana kravas iekraušanai</t>
  </si>
  <si>
    <t>VU-23(M) formas paziņojuma „Par vagonu bojājumu”, VU-26(M) formas pavadlapas vagona pārsūtīšanu remonta veikšanai un VU-25(M) formas akta „Par vagona bojājumu” noformēšana</t>
  </si>
  <si>
    <t>Vagona ar nokavēto plānveida remontu vai kalpošanas termiņu, tehniskā stāvokļa noteikšana</t>
  </si>
  <si>
    <t>Vagonu uz laiku atstādinātajā vilciena sastāvā ar lokomotīves atkabināšanu, tehniskā pārbaude</t>
  </si>
  <si>
    <t>1.Vagonu derīguma noteikšana kravas iekraušanai</t>
  </si>
  <si>
    <t>stacijas ceļos</t>
  </si>
  <si>
    <t>pievedceļos</t>
  </si>
  <si>
    <t>ID</t>
  </si>
  <si>
    <t>Pakalpojuma sniegšanas vieta</t>
  </si>
  <si>
    <t>Table rows count</t>
  </si>
  <si>
    <t>Pakalpojumu pasūtītājs</t>
  </si>
  <si>
    <t>Vilciena plānotais nosūtīšanas datums un laiks (aizpildīt 4. pakalpojumam) 
01.01.1900 12:00</t>
  </si>
  <si>
    <t>Pakalpojuma sniegšanas vieta (aizpildīt 1.,2.,3. pakalpojumiem)</t>
  </si>
  <si>
    <t>", VAS "Latvijas dzelzceļš" pakalpojumu "kravas vagonu tehniskā apkope" sniegšanas noteikumu noteiktajā kārtībā.</t>
  </si>
  <si>
    <t>mnk2</t>
  </si>
  <si>
    <t>imd2</t>
  </si>
  <si>
    <t>OKT</t>
  </si>
  <si>
    <t>OKTOBRA</t>
  </si>
  <si>
    <t>IGAU</t>
  </si>
  <si>
    <t>IGAUNIJAS</t>
  </si>
  <si>
    <t>LAT</t>
  </si>
  <si>
    <t>LATVIJAS</t>
  </si>
  <si>
    <t>KLG</t>
  </si>
  <si>
    <t>KAĻIŅINGRADAS</t>
  </si>
  <si>
    <t>LIET</t>
  </si>
  <si>
    <t>LIETUVAS</t>
  </si>
  <si>
    <t>BALT</t>
  </si>
  <si>
    <t>BALTKRIEVIJAS</t>
  </si>
  <si>
    <t>MASK</t>
  </si>
  <si>
    <t>MASKAVAS</t>
  </si>
  <si>
    <t>GORK</t>
  </si>
  <si>
    <t>GORKIJA</t>
  </si>
  <si>
    <t>ZIEM</t>
  </si>
  <si>
    <t>ZIEMEĻU</t>
  </si>
  <si>
    <t>DRIT</t>
  </si>
  <si>
    <t>DIENVIDRIETUMU</t>
  </si>
  <si>
    <t>ĻVOV</t>
  </si>
  <si>
    <t>ĻVOVAS</t>
  </si>
  <si>
    <t>MOL</t>
  </si>
  <si>
    <t>MOLDOVAS</t>
  </si>
  <si>
    <t>ODS</t>
  </si>
  <si>
    <t>ODESAS</t>
  </si>
  <si>
    <t>DIEN</t>
  </si>
  <si>
    <t>DIENVIDU</t>
  </si>
  <si>
    <t>PDŅEP</t>
  </si>
  <si>
    <t>PIEDŅEPRAS</t>
  </si>
  <si>
    <t>DOŅ</t>
  </si>
  <si>
    <t>DOŅECKAS</t>
  </si>
  <si>
    <t>ZKAZ</t>
  </si>
  <si>
    <t>ZIEMEĻKAUKAZA</t>
  </si>
  <si>
    <t>AZERB</t>
  </si>
  <si>
    <t>AZERBAIDŽĀNAS</t>
  </si>
  <si>
    <t>ARM</t>
  </si>
  <si>
    <t>ARMĒNIJAS</t>
  </si>
  <si>
    <t>GRUZ</t>
  </si>
  <si>
    <t>GRUZIJAS</t>
  </si>
  <si>
    <t>DAUS</t>
  </si>
  <si>
    <t>DIENVIDAUSTRUMU</t>
  </si>
  <si>
    <t>PVOL</t>
  </si>
  <si>
    <t>PIEVOLGAS</t>
  </si>
  <si>
    <t>KBŠ</t>
  </si>
  <si>
    <t>KUIBIŠEVAS</t>
  </si>
  <si>
    <t>KZX</t>
  </si>
  <si>
    <t>KAZAHSTANAS DZELZCEĻI</t>
  </si>
  <si>
    <t>KRG</t>
  </si>
  <si>
    <t>KIRGIZSTĀNA</t>
  </si>
  <si>
    <t>UTI</t>
  </si>
  <si>
    <t>UZBEKISTĀNA</t>
  </si>
  <si>
    <t>TZD</t>
  </si>
  <si>
    <t>TADŽIKISTĀNA</t>
  </si>
  <si>
    <t>TURKM</t>
  </si>
  <si>
    <t>TURKMĒNIJAS</t>
  </si>
  <si>
    <t>SVERD</t>
  </si>
  <si>
    <t>SVERDLOVA</t>
  </si>
  <si>
    <t>DUR</t>
  </si>
  <si>
    <t>DIENVIDURĀLU</t>
  </si>
  <si>
    <t>RSIB</t>
  </si>
  <si>
    <t>RIETUMSIBĪRIJAS</t>
  </si>
  <si>
    <t>KRIM</t>
  </si>
  <si>
    <t>KRIMAS</t>
  </si>
  <si>
    <t>KRAS</t>
  </si>
  <si>
    <t>KRASNOJARSKA</t>
  </si>
  <si>
    <t>JAK</t>
  </si>
  <si>
    <t>JAKUTSKA</t>
  </si>
  <si>
    <t>ASIB</t>
  </si>
  <si>
    <t>AUSTRUMSIBĪRIJAS</t>
  </si>
  <si>
    <t>AIZB</t>
  </si>
  <si>
    <t>AIZBAIKĀLA</t>
  </si>
  <si>
    <t>TAUST</t>
  </si>
  <si>
    <t>TĀLO-AUSTRUMU</t>
  </si>
  <si>
    <t>CITS</t>
  </si>
  <si>
    <t>Ceļa numurs</t>
  </si>
  <si>
    <t>Rīga-Pasažieru</t>
  </si>
  <si>
    <t>090100</t>
  </si>
  <si>
    <t>Cita stacija (norādīt piezīmē)</t>
  </si>
  <si>
    <t>Cits</t>
  </si>
  <si>
    <t>Līvāni</t>
  </si>
  <si>
    <t>114305</t>
  </si>
  <si>
    <t>Sarkandaugava</t>
  </si>
  <si>
    <t>096501</t>
  </si>
  <si>
    <t>Sarkandaugava-eksp.</t>
  </si>
  <si>
    <t>095602</t>
  </si>
  <si>
    <t>Šķirotava J parks(Šķirotava J)</t>
  </si>
  <si>
    <t>090064</t>
  </si>
  <si>
    <t>Šķirotava C parks</t>
  </si>
  <si>
    <t>090083</t>
  </si>
  <si>
    <t>Rīga Pasažieru Vagonu parks</t>
  </si>
  <si>
    <t>090308</t>
  </si>
  <si>
    <t>U.p.Brasa</t>
  </si>
  <si>
    <t>090420</t>
  </si>
  <si>
    <t>Rīga-Krasta</t>
  </si>
  <si>
    <t>090505</t>
  </si>
  <si>
    <t>Ganību Parks</t>
  </si>
  <si>
    <t>090517</t>
  </si>
  <si>
    <t>Rīga Krasta-eksp.</t>
  </si>
  <si>
    <t>090609</t>
  </si>
  <si>
    <t>Skulte</t>
  </si>
  <si>
    <t>090702</t>
  </si>
  <si>
    <t>Skulte-eksp.</t>
  </si>
  <si>
    <t>090967</t>
  </si>
  <si>
    <t>C.p.8.km.</t>
  </si>
  <si>
    <t>091048</t>
  </si>
  <si>
    <t>Meitene-eksp.</t>
  </si>
  <si>
    <t>091404</t>
  </si>
  <si>
    <t>Cena</t>
  </si>
  <si>
    <t>091601</t>
  </si>
  <si>
    <t>U.p.Cukurfabrika</t>
  </si>
  <si>
    <t>091620</t>
  </si>
  <si>
    <t>Jelgava II parks</t>
  </si>
  <si>
    <t>091813</t>
  </si>
  <si>
    <t>Daugava</t>
  </si>
  <si>
    <t>091902</t>
  </si>
  <si>
    <t>Sēlpils</t>
  </si>
  <si>
    <t>091917</t>
  </si>
  <si>
    <t>Sece</t>
  </si>
  <si>
    <t>091936</t>
  </si>
  <si>
    <t>Daudzeva</t>
  </si>
  <si>
    <t>092002</t>
  </si>
  <si>
    <t>Menta</t>
  </si>
  <si>
    <t>092021</t>
  </si>
  <si>
    <t>Taurkalne</t>
  </si>
  <si>
    <t>092106</t>
  </si>
  <si>
    <t>Lāčplēsis</t>
  </si>
  <si>
    <t>092110</t>
  </si>
  <si>
    <t>Vecumnieki</t>
  </si>
  <si>
    <t>092203</t>
  </si>
  <si>
    <t>Misa</t>
  </si>
  <si>
    <t>092303</t>
  </si>
  <si>
    <t>Zālīte</t>
  </si>
  <si>
    <t>092411</t>
  </si>
  <si>
    <t>Garoza</t>
  </si>
  <si>
    <t>092515</t>
  </si>
  <si>
    <t>Glūda</t>
  </si>
  <si>
    <t>092801</t>
  </si>
  <si>
    <t>Biksti</t>
  </si>
  <si>
    <t>093039</t>
  </si>
  <si>
    <t>Skrunda</t>
  </si>
  <si>
    <t>093409</t>
  </si>
  <si>
    <t>Kalvene</t>
  </si>
  <si>
    <t>093503</t>
  </si>
  <si>
    <t>Ilmāja</t>
  </si>
  <si>
    <t>093518</t>
  </si>
  <si>
    <t>Tore</t>
  </si>
  <si>
    <t>093556</t>
  </si>
  <si>
    <t>Koknese</t>
  </si>
  <si>
    <t>093607</t>
  </si>
  <si>
    <t>Skrīveri</t>
  </si>
  <si>
    <t>093804</t>
  </si>
  <si>
    <t>Lielvārde</t>
  </si>
  <si>
    <t>094008</t>
  </si>
  <si>
    <t>Ogre</t>
  </si>
  <si>
    <t>094101</t>
  </si>
  <si>
    <t>Salaspils</t>
  </si>
  <si>
    <t>094205</t>
  </si>
  <si>
    <t>Saurieši</t>
  </si>
  <si>
    <t>094402</t>
  </si>
  <si>
    <t>Vagonu parks</t>
  </si>
  <si>
    <t>095029</t>
  </si>
  <si>
    <t>Līgatne</t>
  </si>
  <si>
    <t>095104</t>
  </si>
  <si>
    <t>Sigulda</t>
  </si>
  <si>
    <t>095119</t>
  </si>
  <si>
    <t>Inčukalns</t>
  </si>
  <si>
    <t>095208</t>
  </si>
  <si>
    <t>Vangaži</t>
  </si>
  <si>
    <t>095301</t>
  </si>
  <si>
    <t>Krievupe</t>
  </si>
  <si>
    <t>095405</t>
  </si>
  <si>
    <t>Jugla</t>
  </si>
  <si>
    <t>095706</t>
  </si>
  <si>
    <t>Čiekurkalns</t>
  </si>
  <si>
    <t>095800</t>
  </si>
  <si>
    <t>Saulkrasti</t>
  </si>
  <si>
    <t>096003</t>
  </si>
  <si>
    <t>Lilaste</t>
  </si>
  <si>
    <t>096037</t>
  </si>
  <si>
    <t>U.p.Inčupe</t>
  </si>
  <si>
    <t>096041</t>
  </si>
  <si>
    <t>U.p.Gauja</t>
  </si>
  <si>
    <t>096094</t>
  </si>
  <si>
    <t>Carnikava</t>
  </si>
  <si>
    <t>096126</t>
  </si>
  <si>
    <t>Vecāķi</t>
  </si>
  <si>
    <t>096164</t>
  </si>
  <si>
    <t>096404</t>
  </si>
  <si>
    <t>Zasulauks</t>
  </si>
  <si>
    <t>096709</t>
  </si>
  <si>
    <t>Priedaine</t>
  </si>
  <si>
    <t>096766</t>
  </si>
  <si>
    <t>Lāčupe</t>
  </si>
  <si>
    <t>096802</t>
  </si>
  <si>
    <t>Iļģuciems</t>
  </si>
  <si>
    <t>096906</t>
  </si>
  <si>
    <t>Bolderāja I parks</t>
  </si>
  <si>
    <t>097006</t>
  </si>
  <si>
    <t>Bolderaja2</t>
  </si>
  <si>
    <t>097010</t>
  </si>
  <si>
    <t>Bolderāja II parks</t>
  </si>
  <si>
    <t>097100</t>
  </si>
  <si>
    <t>Dubulti</t>
  </si>
  <si>
    <t>097152</t>
  </si>
  <si>
    <t>Iļģuciems-eksp.</t>
  </si>
  <si>
    <t>097203</t>
  </si>
  <si>
    <t>Sloka</t>
  </si>
  <si>
    <t>097307</t>
  </si>
  <si>
    <t>Ķemeri</t>
  </si>
  <si>
    <t>097326</t>
  </si>
  <si>
    <t>Tukums I</t>
  </si>
  <si>
    <t>097364</t>
  </si>
  <si>
    <t>Tukums II</t>
  </si>
  <si>
    <t>097504</t>
  </si>
  <si>
    <t>Zvāre</t>
  </si>
  <si>
    <t>097519</t>
  </si>
  <si>
    <t>Līvbērze</t>
  </si>
  <si>
    <t>097646</t>
  </si>
  <si>
    <t>Slampe</t>
  </si>
  <si>
    <t>097720</t>
  </si>
  <si>
    <t>Kandava</t>
  </si>
  <si>
    <t>097805</t>
  </si>
  <si>
    <t>Stende</t>
  </si>
  <si>
    <t>098009</t>
  </si>
  <si>
    <t>Līči</t>
  </si>
  <si>
    <t>098013</t>
  </si>
  <si>
    <t>Spāre</t>
  </si>
  <si>
    <t>098028</t>
  </si>
  <si>
    <t>Usma</t>
  </si>
  <si>
    <t>098032</t>
  </si>
  <si>
    <t>Ugāle</t>
  </si>
  <si>
    <t>098102</t>
  </si>
  <si>
    <t>Elkšķene</t>
  </si>
  <si>
    <t>098121</t>
  </si>
  <si>
    <t>Ventspils II park</t>
  </si>
  <si>
    <t>098136</t>
  </si>
  <si>
    <t>Ventspils Austrumu parks</t>
  </si>
  <si>
    <t>098400</t>
  </si>
  <si>
    <t>098403</t>
  </si>
  <si>
    <t>Ventspils Naftas parks</t>
  </si>
  <si>
    <t>098500</t>
  </si>
  <si>
    <t>098507</t>
  </si>
  <si>
    <t>Ventspils P23</t>
  </si>
  <si>
    <t>098510</t>
  </si>
  <si>
    <t>U.p.Ventspils Naftas 23.pārmija</t>
  </si>
  <si>
    <t>098598</t>
  </si>
  <si>
    <t>Liepāja C parks</t>
  </si>
  <si>
    <t>098625</t>
  </si>
  <si>
    <t>Ventspils JP</t>
  </si>
  <si>
    <t>098800</t>
  </si>
  <si>
    <t>Ventspils Juras parks</t>
  </si>
  <si>
    <t>098901</t>
  </si>
  <si>
    <t>Alūksne</t>
  </si>
  <si>
    <t>099232</t>
  </si>
  <si>
    <t>Bēne</t>
  </si>
  <si>
    <t>099406</t>
  </si>
  <si>
    <t>Reņģe</t>
  </si>
  <si>
    <t>099600</t>
  </si>
  <si>
    <t>099603</t>
  </si>
  <si>
    <t>099618</t>
  </si>
  <si>
    <t>Reņģe-eksp.</t>
  </si>
  <si>
    <t>099707</t>
  </si>
  <si>
    <t>Krievu sala</t>
  </si>
  <si>
    <t>099904</t>
  </si>
  <si>
    <t>Daugavpils D parks</t>
  </si>
  <si>
    <t>110013</t>
  </si>
  <si>
    <t>Daugavpils-Pas.</t>
  </si>
  <si>
    <t>110018</t>
  </si>
  <si>
    <t>U.p.Daugavpils Pasažieru (pāra)</t>
  </si>
  <si>
    <t>110022</t>
  </si>
  <si>
    <t>U.p.Daugavpils Pasažieru (nepāra)</t>
  </si>
  <si>
    <t>110037</t>
  </si>
  <si>
    <t>Daugavpils Šķirošanas</t>
  </si>
  <si>
    <t>110107</t>
  </si>
  <si>
    <t>Indra-eksp.</t>
  </si>
  <si>
    <t>110200</t>
  </si>
  <si>
    <t>Kurcums-eksp.</t>
  </si>
  <si>
    <t>110304</t>
  </si>
  <si>
    <t>Niedrīca</t>
  </si>
  <si>
    <t>110412</t>
  </si>
  <si>
    <t>Indra</t>
  </si>
  <si>
    <t>110427</t>
  </si>
  <si>
    <t>Silava</t>
  </si>
  <si>
    <t>110516</t>
  </si>
  <si>
    <t>Skaista</t>
  </si>
  <si>
    <t>110520</t>
  </si>
  <si>
    <t>Izvalda</t>
  </si>
  <si>
    <t>110605</t>
  </si>
  <si>
    <t>Naujene</t>
  </si>
  <si>
    <t>110624</t>
  </si>
  <si>
    <t>Krauja</t>
  </si>
  <si>
    <t>110709</t>
  </si>
  <si>
    <t>I.p.3.km.</t>
  </si>
  <si>
    <t>110713</t>
  </si>
  <si>
    <t>Lugaži-eksp.</t>
  </si>
  <si>
    <t>110802</t>
  </si>
  <si>
    <t>Lugaži</t>
  </si>
  <si>
    <t>110817</t>
  </si>
  <si>
    <t>Saule</t>
  </si>
  <si>
    <t>110821</t>
  </si>
  <si>
    <t>Strenči</t>
  </si>
  <si>
    <t>110906</t>
  </si>
  <si>
    <t>Brenguļi</t>
  </si>
  <si>
    <t>110910</t>
  </si>
  <si>
    <t>Bāle</t>
  </si>
  <si>
    <t>111010</t>
  </si>
  <si>
    <t>Lode</t>
  </si>
  <si>
    <t>111107</t>
  </si>
  <si>
    <t>Jāņamuiža</t>
  </si>
  <si>
    <t>111114</t>
  </si>
  <si>
    <t>Cēsis</t>
  </si>
  <si>
    <t>111203</t>
  </si>
  <si>
    <t>Āraiši</t>
  </si>
  <si>
    <t>111218</t>
  </si>
  <si>
    <t>Ieriķi</t>
  </si>
  <si>
    <t>111307</t>
  </si>
  <si>
    <t>I.p.Kalniena</t>
  </si>
  <si>
    <t>111542</t>
  </si>
  <si>
    <t>Kurcums</t>
  </si>
  <si>
    <t>112314</t>
  </si>
  <si>
    <t>Kārsava-eksp.</t>
  </si>
  <si>
    <t>112507</t>
  </si>
  <si>
    <t>Kārsava</t>
  </si>
  <si>
    <t>112600</t>
  </si>
  <si>
    <t>Pureņi</t>
  </si>
  <si>
    <t>112653</t>
  </si>
  <si>
    <t>Mežvidi</t>
  </si>
  <si>
    <t>112668</t>
  </si>
  <si>
    <t>Ilzēni</t>
  </si>
  <si>
    <t>112672</t>
  </si>
  <si>
    <t>Burzava</t>
  </si>
  <si>
    <t>112704</t>
  </si>
  <si>
    <t>Rēzekne I</t>
  </si>
  <si>
    <t>112723</t>
  </si>
  <si>
    <t>Zilupe-eksp.</t>
  </si>
  <si>
    <t>112808</t>
  </si>
  <si>
    <t>Nerza</t>
  </si>
  <si>
    <t>112916</t>
  </si>
  <si>
    <t>Istalsna</t>
  </si>
  <si>
    <t>112920</t>
  </si>
  <si>
    <t>Ludza</t>
  </si>
  <si>
    <t>113001</t>
  </si>
  <si>
    <t>Cirma</t>
  </si>
  <si>
    <t>113016</t>
  </si>
  <si>
    <t>Taudejāņi</t>
  </si>
  <si>
    <t>113020</t>
  </si>
  <si>
    <t>Sakstagals</t>
  </si>
  <si>
    <t>113112</t>
  </si>
  <si>
    <t>Rēzekne</t>
  </si>
  <si>
    <t>113120</t>
  </si>
  <si>
    <t>Rēzekne II A parks</t>
  </si>
  <si>
    <t>113209</t>
  </si>
  <si>
    <t>B.p.223.km.</t>
  </si>
  <si>
    <t>113213</t>
  </si>
  <si>
    <t>Malta</t>
  </si>
  <si>
    <t>113302</t>
  </si>
  <si>
    <t>Aglona</t>
  </si>
  <si>
    <t>113406</t>
  </si>
  <si>
    <t>Vīganti</t>
  </si>
  <si>
    <t>113425</t>
  </si>
  <si>
    <t>Višķi</t>
  </si>
  <si>
    <t>113431</t>
  </si>
  <si>
    <t>Zaļumi</t>
  </si>
  <si>
    <t>113603</t>
  </si>
  <si>
    <t>Eglaine-eksp.</t>
  </si>
  <si>
    <t>113707</t>
  </si>
  <si>
    <t>Varakļāni</t>
  </si>
  <si>
    <t>113815</t>
  </si>
  <si>
    <t>Stirniene</t>
  </si>
  <si>
    <t>113904</t>
  </si>
  <si>
    <t>Atašiene</t>
  </si>
  <si>
    <t>113919</t>
  </si>
  <si>
    <t>Mežāre</t>
  </si>
  <si>
    <t>114019</t>
  </si>
  <si>
    <t>Kūkas</t>
  </si>
  <si>
    <t>114127</t>
  </si>
  <si>
    <t>I.p.Asote</t>
  </si>
  <si>
    <t>114199</t>
  </si>
  <si>
    <t>Trepe</t>
  </si>
  <si>
    <t>114220</t>
  </si>
  <si>
    <t>Jersika</t>
  </si>
  <si>
    <t>114318</t>
  </si>
  <si>
    <t>I.p.Sergunta</t>
  </si>
  <si>
    <t>114324</t>
  </si>
  <si>
    <t>Vabole</t>
  </si>
  <si>
    <t>114428</t>
  </si>
  <si>
    <t>Līksna</t>
  </si>
  <si>
    <t>114432</t>
  </si>
  <si>
    <t>Nīcgale</t>
  </si>
  <si>
    <t>114466</t>
  </si>
  <si>
    <t>Ilūkste</t>
  </si>
  <si>
    <t>114606</t>
  </si>
  <si>
    <t>Eglaine</t>
  </si>
  <si>
    <t>114703</t>
  </si>
  <si>
    <t>Jaunkalsnava</t>
  </si>
  <si>
    <t>117500</t>
  </si>
  <si>
    <t>B.p.8.km.</t>
  </si>
  <si>
    <t>117731</t>
  </si>
  <si>
    <t>Veseta</t>
  </si>
  <si>
    <t>117801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</si>
</sst>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charset val="186"/>
    </font>
    <font>
      <b/>
      <sz val="11"/>
      <color theme="1"/>
      <name val="Arial"/>
      <family val="2"/>
      <charset val="186"/>
    </font>
    <font>
      <sz val="11"/>
      <name val="Arial"/>
      <family val="2"/>
      <charset val="186"/>
    </font>
    <font>
      <i/>
      <sz val="11"/>
      <name val="Arial"/>
      <family val="2"/>
      <charset val="186"/>
    </font>
    <font>
      <sz val="8"/>
      <name val="Arial"/>
      <family val="2"/>
      <charset val="186"/>
    </font>
    <font>
      <sz val="8"/>
      <color theme="1"/>
      <name val="Arial"/>
      <family val="2"/>
      <charset val="186"/>
    </font>
    <font>
      <sz val="10"/>
      <color theme="1"/>
      <name val="Arial"/>
      <family val="2"/>
      <charset val="186"/>
    </font>
    <font>
      <sz val="10"/>
      <name val="Arial"/>
      <family val="2"/>
    </font>
    <font>
      <b/>
      <sz val="10"/>
      <name val="Arial"/>
      <family val="2"/>
    </font>
    <font>
      <b/>
      <sz val="10"/>
      <color theme="1"/>
      <name val="Arial"/>
      <family val="2"/>
    </font>
    <font>
      <sz val="10"/>
      <color theme="1"/>
      <name val="Arial"/>
      <family val="2"/>
    </font>
    <font>
      <sz val="8"/>
      <color theme="1"/>
      <name val="Arial"/>
      <family val="2"/>
    </font>
    <font>
      <sz val="10"/>
      <name val="Arial"/>
      <family val="2"/>
      <charset val="186"/>
    </font>
    <font>
      <b/>
      <sz val="8"/>
      <name val="Arial"/>
      <family val="2"/>
      <charset val="186"/>
    </font>
    <font>
      <sz val="11"/>
      <color theme="1"/>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8">
    <xf numFmtId="0" fontId="0" fillId="0" borderId="0" xfId="0"/>
    <xf numFmtId="0" fontId="0" fillId="0" borderId="0" xfId="0" applyAlignment="1">
      <alignment vertical="center" wrapText="1"/>
    </xf>
    <xf numFmtId="0" fontId="1" fillId="0" borderId="0" xfId="0" applyFont="1" applyAlignment="1">
      <alignment vertical="center" wrapText="1"/>
    </xf>
    <xf numFmtId="0" fontId="2" fillId="0" borderId="0" xfId="0" applyFont="1"/>
    <xf numFmtId="0" fontId="0" fillId="0" borderId="1" xfId="0" applyBorder="1"/>
    <xf numFmtId="0" fontId="0" fillId="0" borderId="0" xfId="0" applyAlignment="1"/>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2" fillId="0" borderId="0" xfId="0" applyFont="1" applyBorder="1" applyAlignment="1">
      <alignment horizontal="center" vertical="center" wrapText="1"/>
    </xf>
    <xf numFmtId="0" fontId="0" fillId="0" borderId="1" xfId="0" applyBorder="1" applyAlignment="1">
      <alignment wrapText="1"/>
    </xf>
    <xf numFmtId="0" fontId="0" fillId="3" borderId="1" xfId="0" applyFill="1" applyBorder="1" applyAlignment="1">
      <alignment horizontal="center" vertical="center"/>
    </xf>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12" fillId="0" borderId="0" xfId="0" applyFont="1" applyAlignment="1">
      <alignment wrapText="1"/>
    </xf>
    <xf numFmtId="0" fontId="0" fillId="0" borderId="0" xfId="0" applyFont="1" applyAlignment="1">
      <alignment vertical="center"/>
    </xf>
    <xf numFmtId="0" fontId="12" fillId="0" borderId="0" xfId="0" applyFont="1" applyAlignment="1">
      <alignment vertical="center"/>
    </xf>
    <xf numFmtId="22" fontId="0" fillId="0" borderId="1" xfId="0" applyNumberFormat="1" applyBorder="1"/>
    <xf numFmtId="49" fontId="0" fillId="0" borderId="1" xfId="0" applyNumberFormat="1" applyBorder="1"/>
    <xf numFmtId="49" fontId="0" fillId="0" borderId="0" xfId="0" applyNumberFormat="1"/>
    <xf numFmtId="0" fontId="0" fillId="3" borderId="1" xfId="0" applyFill="1" applyBorder="1" applyAlignment="1">
      <alignment horizontal="center" vertical="center" wrapText="1"/>
    </xf>
    <xf numFmtId="0" fontId="0" fillId="0" borderId="3" xfId="0" applyBorder="1"/>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49" fontId="14" fillId="0" borderId="1" xfId="0" applyNumberFormat="1" applyFont="1" applyBorder="1"/>
    <xf numFmtId="49" fontId="14" fillId="0" borderId="6" xfId="0" applyNumberFormat="1" applyFont="1" applyBorder="1"/>
    <xf numFmtId="49" fontId="0" fillId="0" borderId="12" xfId="0" applyNumberFormat="1" applyBorder="1"/>
    <xf numFmtId="0" fontId="0" fillId="3" borderId="7" xfId="0" applyFill="1" applyBorder="1" applyAlignment="1">
      <alignment horizontal="center" vertical="center"/>
    </xf>
    <xf numFmtId="49" fontId="0" fillId="3" borderId="8"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14" fillId="0" borderId="10" xfId="0" applyNumberFormat="1" applyFont="1" applyBorder="1"/>
    <xf numFmtId="49" fontId="14" fillId="0" borderId="5" xfId="0" applyNumberFormat="1" applyFont="1" applyBorder="1"/>
    <xf numFmtId="49" fontId="0" fillId="0" borderId="9" xfId="0" applyNumberFormat="1" applyBorder="1"/>
    <xf numFmtId="0" fontId="0" fillId="0" borderId="12" xfId="0" applyBorder="1"/>
    <xf numFmtId="0" fontId="0" fillId="3" borderId="11" xfId="0" applyFill="1" applyBorder="1" applyAlignment="1">
      <alignment horizontal="center" vertical="center"/>
    </xf>
    <xf numFmtId="0" fontId="0" fillId="0" borderId="4" xfId="0" applyBorder="1"/>
    <xf numFmtId="0" fontId="2" fillId="3" borderId="2" xfId="0" applyFont="1" applyFill="1" applyBorder="1" applyAlignment="1">
      <alignment horizontal="center" vertical="center" wrapText="1"/>
    </xf>
    <xf numFmtId="0" fontId="0" fillId="3" borderId="8" xfId="0" applyFill="1" applyBorder="1" applyAlignment="1">
      <alignment horizontal="center" vertical="center"/>
    </xf>
    <xf numFmtId="0" fontId="14" fillId="0" borderId="0" xfId="0" applyFont="1"/>
    <xf numFmtId="0" fontId="0" fillId="0" borderId="0" xfId="0" applyBorder="1" applyAlignment="1"/>
    <xf numFmtId="49" fontId="6" fillId="0" borderId="1" xfId="0" applyNumberFormat="1" applyFont="1" applyBorder="1" applyAlignment="1">
      <alignment horizontal="left"/>
    </xf>
    <xf numFmtId="49" fontId="0" fillId="3" borderId="1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6" xfId="0" applyFont="1" applyFill="1" applyBorder="1" applyAlignment="1">
      <alignment horizontal="center"/>
    </xf>
    <xf numFmtId="0" fontId="6" fillId="0" borderId="1" xfId="0" applyFont="1" applyFill="1" applyBorder="1" applyAlignment="1">
      <alignment horizontal="left" wrapText="1"/>
    </xf>
    <xf numFmtId="49" fontId="6" fillId="0" borderId="1" xfId="0" applyNumberFormat="1" applyFont="1" applyFill="1" applyBorder="1" applyAlignment="1">
      <alignment horizontal="left" wrapText="1"/>
    </xf>
    <xf numFmtId="22" fontId="6" fillId="0" borderId="1" xfId="0" applyNumberFormat="1"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Border="1" applyAlignment="1">
      <alignment horizontal="left" wrapText="1"/>
    </xf>
    <xf numFmtId="22" fontId="6" fillId="0" borderId="5" xfId="0" applyNumberFormat="1" applyFont="1" applyFill="1" applyBorder="1" applyAlignment="1">
      <alignment horizontal="left"/>
    </xf>
    <xf numFmtId="0" fontId="6" fillId="0" borderId="5" xfId="0" applyFont="1" applyFill="1" applyBorder="1" applyAlignment="1">
      <alignment horizontal="left"/>
    </xf>
    <xf numFmtId="0" fontId="6" fillId="0" borderId="5" xfId="0" applyFont="1" applyFill="1" applyBorder="1" applyAlignment="1">
      <alignment horizontal="left" wrapText="1"/>
    </xf>
    <xf numFmtId="49" fontId="6" fillId="0" borderId="5" xfId="0" applyNumberFormat="1" applyFont="1" applyFill="1" applyBorder="1" applyAlignment="1">
      <alignment horizontal="left" wrapText="1"/>
    </xf>
    <xf numFmtId="0" fontId="6" fillId="0" borderId="0" xfId="0" applyFont="1" applyBorder="1" applyAlignment="1"/>
    <xf numFmtId="0" fontId="6" fillId="0" borderId="0" xfId="0" applyFont="1" applyAlignment="1"/>
    <xf numFmtId="0" fontId="5" fillId="0" borderId="0" xfId="0" applyFont="1" applyBorder="1" applyAlignment="1"/>
    <xf numFmtId="49" fontId="0" fillId="3" borderId="2" xfId="0" applyNumberFormat="1" applyFill="1" applyBorder="1" applyAlignment="1">
      <alignment horizontal="center" vertical="center"/>
    </xf>
    <xf numFmtId="0" fontId="6" fillId="0" borderId="6" xfId="0" applyNumberFormat="1" applyFont="1" applyFill="1" applyBorder="1" applyAlignment="1">
      <alignment horizontal="center"/>
    </xf>
    <xf numFmtId="0" fontId="0" fillId="0" borderId="0" xfId="0" applyNumberFormat="1"/>
    <xf numFmtId="0" fontId="6" fillId="0" borderId="3" xfId="0" applyFont="1" applyBorder="1" applyAlignment="1">
      <alignment horizontal="left" wrapText="1"/>
    </xf>
    <xf numFmtId="0" fontId="10" fillId="0" borderId="0" xfId="0" applyFont="1" applyAlignment="1">
      <alignment horizontal="left" wrapText="1"/>
    </xf>
    <xf numFmtId="0" fontId="0" fillId="2" borderId="2" xfId="0" applyFill="1" applyBorder="1" applyAlignment="1">
      <alignment horizontal="left" wrapText="1"/>
    </xf>
    <xf numFmtId="0" fontId="5" fillId="0" borderId="3" xfId="0" applyFont="1" applyBorder="1" applyAlignment="1">
      <alignment horizontal="center"/>
    </xf>
    <xf numFmtId="49" fontId="6" fillId="2" borderId="2" xfId="0" applyNumberFormat="1" applyFont="1" applyFill="1" applyBorder="1" applyAlignment="1">
      <alignment horizontal="center"/>
    </xf>
    <xf numFmtId="0" fontId="6" fillId="0" borderId="0" xfId="0" applyFont="1" applyAlignment="1">
      <alignment horizontal="left"/>
    </xf>
    <xf numFmtId="49" fontId="6" fillId="2" borderId="2" xfId="0" applyNumberFormat="1" applyFont="1" applyFill="1" applyBorder="1" applyAlignment="1">
      <alignment horizontal="left"/>
    </xf>
    <xf numFmtId="49" fontId="6" fillId="2" borderId="4" xfId="0" applyNumberFormat="1" applyFont="1" applyFill="1" applyBorder="1" applyAlignment="1">
      <alignment horizontal="left"/>
    </xf>
    <xf numFmtId="0" fontId="6" fillId="2" borderId="4" xfId="0" applyFont="1" applyFill="1" applyBorder="1" applyAlignment="1">
      <alignment horizontal="left"/>
    </xf>
    <xf numFmtId="0" fontId="11" fillId="0" borderId="0" xfId="0" applyFont="1" applyAlignment="1">
      <alignment horizontal="center" vertical="top"/>
    </xf>
    <xf numFmtId="22" fontId="7" fillId="2" borderId="2" xfId="0" applyNumberFormat="1" applyFont="1" applyFill="1" applyBorder="1" applyAlignment="1">
      <alignment horizontal="left"/>
    </xf>
    <xf numFmtId="0" fontId="10" fillId="0" borderId="0" xfId="0" applyFont="1" applyAlignment="1">
      <alignment horizontal="left"/>
    </xf>
    <xf numFmtId="0" fontId="5" fillId="0" borderId="0" xfId="0" applyFont="1" applyBorder="1" applyAlignment="1">
      <alignment horizontal="center"/>
    </xf>
    <xf numFmtId="0" fontId="0" fillId="0" borderId="0" xfId="0" applyAlignment="1">
      <alignment vertical="top"/>
    </xf>
    <xf numFmtId="0" fontId="0" fillId="0" borderId="6" xfId="0" applyBorder="1" applyAlignment="1">
      <alignment vertical="top"/>
    </xf>
    <xf numFmtId="49" fontId="14" fillId="0" borderId="0" xfId="0" applyNumberFormat="1" applyFont="1" applyBorder="1"/>
    <xf numFmtId="0" fontId="0" fillId="0" borderId="1" xfId="0" applyBorder="1" applyAlignment="1">
      <alignment vertical="top"/>
    </xf>
  </cellXfs>
  <cellStyles count="1">
    <cellStyle name="Normal" xfId="0" builtinId="0"/>
  </cellStyles>
  <dxfs count="39">
    <dxf>
      <numFmt numFmtId="0" formatCode="General"/>
    </dxf>
    <dxf>
      <border outline="0">
        <bottom style="thin">
          <color indexed="64"/>
        </bottom>
      </border>
    </dxf>
    <dxf>
      <numFmt numFmtId="30" formatCode="@"/>
      <fill>
        <patternFill patternType="solid">
          <fgColor indexed="64"/>
          <bgColor theme="4" tint="0.39997558519241921"/>
        </patternFill>
      </fill>
      <alignment horizontal="center" vertical="center" textRotation="0" wrapText="0" indent="0" justifyLastLine="0" shrinkToFit="0" readingOrder="0"/>
    </dxf>
    <dxf>
      <border outline="0">
        <bottom style="thin">
          <color indexed="64"/>
        </bottom>
      </border>
    </dxf>
    <dxf>
      <numFmt numFmtId="30" formatCode="@"/>
      <fill>
        <patternFill patternType="solid">
          <fgColor indexed="64"/>
          <bgColor theme="4" tint="0.39997558519241921"/>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charset val="186"/>
        <scheme val="none"/>
      </font>
      <fill>
        <patternFill patternType="solid">
          <fgColor indexed="64"/>
          <bgColor theme="4" tint="0.39997558519241921"/>
        </patternFill>
      </fill>
      <alignment horizontal="center" vertical="center" textRotation="0" wrapText="1" indent="0" justifyLastLine="0" shrinkToFit="0" readingOrder="0"/>
    </dxf>
    <dxf>
      <numFmt numFmtId="0" formatCode="General"/>
      <alignment horizontal="general" vertical="bottom" textRotation="0" wrapText="1" indent="0" justifyLastLine="0" shrinkToFit="0" readingOrder="0"/>
    </dxf>
    <dxf>
      <border diagonalUp="0" diagonalDown="0" outline="0">
        <left style="thin">
          <color indexed="64"/>
        </left>
        <right/>
        <top style="thin">
          <color indexed="64"/>
        </top>
        <bottom style="thin">
          <color indexed="64"/>
        </bottom>
      </border>
    </dxf>
    <dxf>
      <font>
        <name val="Calibri"/>
        <family val="2"/>
        <charset val="204"/>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30" formatCode="@"/>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charset val="204"/>
        <scheme val="minor"/>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charset val="204"/>
        <scheme val="minor"/>
      </font>
      <numFmt numFmtId="30" formatCode="@"/>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Arial"/>
        <family val="2"/>
        <charset val="186"/>
        <scheme val="none"/>
      </font>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charset val="186"/>
        <scheme val="none"/>
      </font>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charset val="186"/>
        <scheme val="none"/>
      </font>
      <numFmt numFmtId="30" formatCode="@"/>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27" formatCode="dd/mm/yyyy\ hh:mm"/>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indent="0" justifyLastLine="0" shrinkToFit="0" readingOrder="0"/>
    </dxf>
    <dxf>
      <border outline="0">
        <bottom style="thin">
          <color indexed="64"/>
        </bottom>
      </border>
    </dxf>
    <dxf>
      <font>
        <b/>
        <i val="0"/>
        <strike val="0"/>
        <condense val="0"/>
        <extend val="0"/>
        <outline val="0"/>
        <shadow val="0"/>
        <u val="none"/>
        <vertAlign val="baseline"/>
        <sz val="8"/>
        <color auto="1"/>
        <name val="Arial"/>
        <family val="2"/>
        <charset val="186"/>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1A05EC-A067-465B-90D7-8D21B3F47678}" name="Items" displayName="Items" ref="A9:L40" totalsRowShown="0" headerRowDxfId="38" dataDxfId="36" headerRowBorderDxfId="37" tableBorderDxfId="35" totalsRowBorderDxfId="34">
  <tableColumns count="12">
    <tableColumn id="1" xr3:uid="{E285DA0F-8D90-4494-BCE0-D7B1674B4FBF}" name="Nr.p.k." dataDxfId="33">
      <calculatedColumnFormula array="1">ROW(1:1)</calculatedColumnFormula>
    </tableColumn>
    <tableColumn id="2" xr3:uid="{42FCD2CB-267A-4A2E-9313-412837801C01}" name="Pakalpojuma sniegšanas stacija (aizpildīt visiem pakalpojumiem)" dataDxfId="32"/>
    <tableColumn id="3" xr3:uid="{70B04B5F-2E2F-4F29-988E-50D930C41B1C}" name="Pakalpojuma sniegšanas vieta (aizpildīt 1.,2.,3. pakalpojumiem)" dataDxfId="31"/>
    <tableColumn id="13" xr3:uid="{FC1ECBE0-AA32-4486-AAC5-C375EB72E19A}" name="Ceļa numurs" dataDxfId="30"/>
    <tableColumn id="10" xr3:uid="{3F57E821-24E2-4AA1-8B2D-071464F33133}" name="Vilciena plānotais nosūtīšanas datums un laiks (aizpildīt 4. pakalpojumam) _x000a_01.01.1900 12:00" dataDxfId="29"/>
    <tableColumn id="4" xr3:uid="{31260962-E169-43D7-82F2-522D8AD30F46}" name="Vagonu numuri (aizpildīt 1.,2.,3. pakalpojumiem)" dataDxfId="28"/>
    <tableColumn id="5" xr3:uid="{1B8D3CD0-1054-4C6C-AEFD-3F9C52FAE4E3}" name="Vagona/u stāvoklis (aizpildīt 1.,2.,3. pakalpojumiem)" dataDxfId="27"/>
    <tableColumn id="11" xr3:uid="{BE8A98CF-2EF9-4EAB-9A09-66C9641E5D65}" name="Dokumentu nosaukumi (aizpildīt  2. pakalpojumam)" dataDxfId="26"/>
    <tableColumn id="6" xr3:uid="{706D9947-668E-479D-8CC1-F07276CB3CCA}" name="Pārvadājumam plānotās kravas nosaukums  (aizpildīt  1. pakalpojumam)" dataDxfId="25"/>
    <tableColumn id="7" xr3:uid="{6F109147-1361-4D77-A273-AED6CAD3CFA6}" name="Kravas iekraušanas stacija  (aizpildīt  1. pakalpojumam)" dataDxfId="24" dataCellStyle="Normal"/>
    <tableColumn id="8" xr3:uid="{1AB82913-4BFD-45D6-8C70-3B90B832DE58}" name="Galastacija vai kravas saņemšanas stacija un tranzīta dzelzceļi (aizpildīt 1.,2.,3. pakalpojumiem)" dataDxfId="23" dataCellStyle="Normal"/>
    <tableColumn id="9" xr3:uid="{CFC252E1-0253-400A-8A50-B5F15FC13DFA}" name="Piezīmes" dataDxfId="22"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2FCEB3-EDF4-4CAF-B5D1-BFDF99C95E57}" name="Stations" displayName="Stations" ref="I1:K201" totalsRowShown="0" headerRowBorderDxfId="21" tableBorderDxfId="20" totalsRowBorderDxfId="19">
  <autoFilter ref="I1:K201" xr:uid="{6C2FCEB3-EDF4-4CAF-B5D1-BFDF99C95E57}"/>
  <sortState xmlns:xlrd2="http://schemas.microsoft.com/office/spreadsheetml/2017/richdata2" ref="I2:K201">
    <sortCondition ref="I1:I201"/>
  </sortState>
  <tableColumns count="3">
    <tableColumn id="1" xr3:uid="{205AA55B-AF56-4D75-8E47-27A9368AE67B}" name="Stacija" dataDxfId="18"/>
    <tableColumn id="2" xr3:uid="{315A3C20-883E-4C35-B7A2-4B6045BCA6E4}" name="Stacijas ID" dataDxfId="17"/>
    <tableColumn id="3" xr3:uid="{FBD8EE0E-26EF-47B9-A3CD-17FC507C073F}" name="List" dataDxfId="16">
      <calculatedColumnFormula>CONCATENATE(J2,"-",I2)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3BF448-446E-4C50-87B4-12B591046065}" name="Services" displayName="Services" ref="C1:E5" totalsRowShown="0" headerRowDxfId="15" headerRowBorderDxfId="14" tableBorderDxfId="13" totalsRowBorderDxfId="12">
  <autoFilter ref="C1:E5" xr:uid="{853BF448-446E-4C50-87B4-12B591046065}"/>
  <tableColumns count="3">
    <tableColumn id="1" xr3:uid="{F1F1C204-27F0-48D2-8FC6-C149B5332EAD}" name="Pakalpojums" dataDxfId="11"/>
    <tableColumn id="2" xr3:uid="{7FA6A46D-8693-4F86-ABCD-DDDD5AD83E32}" name="List" dataDxfId="10">
      <calculatedColumnFormula>CONCATENATE(E2,".",C2)</calculatedColumnFormula>
    </tableColumn>
    <tableColumn id="3" xr3:uid="{30DA772A-0A28-4CDD-B429-7A547D17BFBE}" name="Pakalpojuma ID" dataDxfId="9">
      <calculatedColumnFormula>CONCATENATE(D2,".",C2)</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53887F-6059-4030-ADB3-1551CD8F5D4D}" name="WagonState" displayName="WagonState" ref="A1:A3" totalsRowShown="0" headerRowDxfId="8" headerRowBorderDxfId="7" tableBorderDxfId="6" totalsRowBorderDxfId="5">
  <autoFilter ref="A1:A3" xr:uid="{5B53887F-6059-4030-ADB3-1551CD8F5D4D}"/>
  <tableColumns count="1">
    <tableColumn id="1" xr3:uid="{D33CABA5-BBA6-4FE9-B725-2E45B4F7F567}" name="Vagona/u stāvoklis (krauts vai tukš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9D1AAE-E4EF-4E6E-9195-1744291522E9}" name="Inps_place" displayName="Inps_place" ref="M1:N3" totalsRowShown="0" headerRowDxfId="4" headerRowBorderDxfId="3">
  <autoFilter ref="M1:N3" xr:uid="{EB9D1AAE-E4EF-4E6E-9195-1744291522E9}"/>
  <tableColumns count="2">
    <tableColumn id="3" xr3:uid="{D3541B71-C961-41E2-81CA-8DE26B62E59F}" name="Pakalpojuma sniegšanas vieta"/>
    <tableColumn id="4" xr3:uid="{C4D63B91-1DDC-48F7-AC22-F9318E3E2C0C}" name="I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B47142-1F49-43DA-A282-8D95C0079898}" name="Table6" displayName="Table6" ref="P1:R39" totalsRowShown="0" headerRowDxfId="2" headerRowBorderDxfId="1">
  <autoFilter ref="P1:R39" xr:uid="{C0B47142-1F49-43DA-A282-8D95C0079898}"/>
  <sortState xmlns:xlrd2="http://schemas.microsoft.com/office/spreadsheetml/2017/richdata2" ref="P2:R38">
    <sortCondition ref="P1:P38"/>
  </sortState>
  <tableColumns count="3">
    <tableColumn id="1" xr3:uid="{5A0DABE1-F466-4450-AD64-6A3B4A367A64}" name="mnk2"/>
    <tableColumn id="2" xr3:uid="{2AE918E1-DB1E-4033-AB20-23E2730EA46B}" name="imd2"/>
    <tableColumn id="3" xr3:uid="{EB4BCA36-04D8-4F89-B403-C23D1B9085DE}" name="List" dataDxfId="0">
      <calculatedColumnFormula>CONCATENATE(P2,"-",Q2)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00F9-5B6E-406B-B815-C593C24B9227}">
  <sheetPr>
    <pageSetUpPr fitToPage="1"/>
  </sheetPr>
  <dimension ref="A1:N47"/>
  <sheetViews>
    <sheetView tabSelected="1" showWhiteSpace="0" zoomScaleNormal="100" workbookViewId="0"/>
  </sheetViews>
  <sheetFormatPr defaultRowHeight="14.25" x14ac:dyDescent="0.2"/>
  <cols>
    <col min="2" max="2" width="20.375" customWidth="1"/>
    <col min="3" max="4" width="16.125" customWidth="1"/>
    <col min="5" max="5" width="20.75" customWidth="1"/>
    <col min="6" max="6" width="15.75" customWidth="1"/>
    <col min="7" max="7" width="15.875" customWidth="1"/>
    <col min="8" max="10" width="16.875" customWidth="1"/>
    <col min="11" max="11" width="24.375" customWidth="1"/>
    <col min="12" max="12" width="16.125" customWidth="1"/>
  </cols>
  <sheetData>
    <row r="1" spans="1:14" x14ac:dyDescent="0.2">
      <c r="A1" s="5"/>
      <c r="B1" s="5"/>
      <c r="C1" s="5"/>
      <c r="D1" s="5"/>
      <c r="E1" s="5"/>
      <c r="F1" s="5"/>
      <c r="G1" s="5"/>
      <c r="H1" s="5"/>
      <c r="I1" s="5"/>
      <c r="J1" s="5"/>
      <c r="K1" s="5"/>
    </row>
    <row r="2" spans="1:14" ht="15" customHeight="1" x14ac:dyDescent="0.2">
      <c r="A2" s="15"/>
      <c r="B2" s="15" t="s">
        <v>16</v>
      </c>
      <c r="C2" s="63"/>
      <c r="D2" s="63"/>
      <c r="E2" s="63"/>
      <c r="F2" s="63"/>
      <c r="G2" s="63"/>
      <c r="H2" s="63"/>
      <c r="I2" s="1"/>
      <c r="J2" s="1"/>
      <c r="K2" s="1"/>
    </row>
    <row r="3" spans="1:14" ht="15" customHeight="1" x14ac:dyDescent="0.2">
      <c r="A3" s="16"/>
      <c r="B3" s="16" t="s">
        <v>15</v>
      </c>
      <c r="C3" s="69" t="s">
        <v>111</v>
      </c>
      <c r="D3" s="69"/>
      <c r="E3" s="69"/>
      <c r="F3" s="69"/>
      <c r="G3" s="69"/>
      <c r="H3" s="69"/>
      <c r="I3" s="14"/>
      <c r="J3" s="2"/>
      <c r="K3" s="2"/>
    </row>
    <row r="4" spans="1:14" x14ac:dyDescent="0.2">
      <c r="A4" s="14"/>
      <c r="B4" s="17"/>
      <c r="C4" s="14"/>
      <c r="D4" s="14"/>
      <c r="E4" s="14"/>
      <c r="F4" s="14"/>
      <c r="G4" s="14"/>
      <c r="H4" s="14"/>
      <c r="I4" s="14"/>
      <c r="J4" s="14"/>
      <c r="K4" s="14"/>
    </row>
    <row r="5" spans="1:14" x14ac:dyDescent="0.2">
      <c r="A5" s="6"/>
      <c r="B5" s="18" t="s">
        <v>1</v>
      </c>
      <c r="C5" s="71"/>
      <c r="D5" s="71"/>
      <c r="E5" s="6"/>
      <c r="F5" s="6"/>
      <c r="G5" s="7"/>
      <c r="H5" s="7"/>
      <c r="I5" s="7"/>
      <c r="J5" s="7"/>
      <c r="K5" s="7"/>
    </row>
    <row r="6" spans="1:14" x14ac:dyDescent="0.2">
      <c r="A6" s="8"/>
      <c r="B6" s="9"/>
      <c r="C6" s="70" t="s">
        <v>23</v>
      </c>
      <c r="D6" s="70"/>
      <c r="E6" s="9"/>
      <c r="F6" s="9"/>
      <c r="G6" s="9"/>
      <c r="H6" s="9"/>
      <c r="I6" s="9"/>
      <c r="J6" s="9"/>
      <c r="K6" s="9"/>
    </row>
    <row r="7" spans="1:14" ht="14.25" customHeight="1" x14ac:dyDescent="0.2">
      <c r="A7" s="62" t="str">
        <f>CONCATENATE(DATA!G2,C3,DATA!G3)</f>
        <v>Lūdzu veikt "1.Vagonu derīguma noteikšana kravas iekraušanai", VAS "Latvijas dzelzceļš" pakalpojumu "kravas vagonu tehniskā apkope" sniegšanas noteikumu noteiktajā kārtībā.</v>
      </c>
      <c r="B7" s="62"/>
      <c r="C7" s="62"/>
      <c r="D7" s="62"/>
      <c r="E7" s="62"/>
      <c r="F7" s="62"/>
      <c r="G7" s="62"/>
      <c r="H7" s="62"/>
      <c r="I7" s="62"/>
      <c r="J7" s="62"/>
      <c r="K7" s="62"/>
      <c r="L7" s="62"/>
    </row>
    <row r="8" spans="1:14" x14ac:dyDescent="0.2">
      <c r="A8" s="72"/>
      <c r="B8" s="72"/>
      <c r="C8" s="72"/>
      <c r="D8" s="72"/>
      <c r="E8" s="72"/>
      <c r="F8" s="72"/>
      <c r="G8" s="72"/>
      <c r="H8" s="72"/>
      <c r="I8" s="72"/>
      <c r="J8" s="72"/>
      <c r="K8" s="72"/>
    </row>
    <row r="9" spans="1:14" ht="60" customHeight="1" x14ac:dyDescent="0.2">
      <c r="A9" s="24" t="s">
        <v>2</v>
      </c>
      <c r="B9" s="25" t="s">
        <v>30</v>
      </c>
      <c r="C9" s="25" t="s">
        <v>119</v>
      </c>
      <c r="D9" s="25" t="s">
        <v>198</v>
      </c>
      <c r="E9" s="25" t="s">
        <v>118</v>
      </c>
      <c r="F9" s="25" t="s">
        <v>31</v>
      </c>
      <c r="G9" s="25" t="s">
        <v>32</v>
      </c>
      <c r="H9" s="25" t="s">
        <v>33</v>
      </c>
      <c r="I9" s="25" t="s">
        <v>34</v>
      </c>
      <c r="J9" s="25" t="s">
        <v>35</v>
      </c>
      <c r="K9" s="25" t="s">
        <v>36</v>
      </c>
      <c r="L9" s="25" t="s">
        <v>37</v>
      </c>
      <c r="M9" s="3"/>
      <c r="N9" s="3"/>
    </row>
    <row r="10" spans="1:14" ht="14.25" customHeight="1" x14ac:dyDescent="0.2">
      <c r="A10" s="45" cm="1">
        <f t="array" ref="A10">ROW(1:1)</f>
        <v>1</v>
      </c>
      <c r="B10" s="46"/>
      <c r="C10" s="47"/>
      <c r="D10" s="47"/>
      <c r="E10" s="48"/>
      <c r="F10" s="47"/>
      <c r="G10" s="49"/>
      <c r="H10" s="46"/>
      <c r="I10" s="47"/>
      <c r="J10" s="42"/>
      <c r="K10" s="50"/>
      <c r="L10" s="50"/>
    </row>
    <row r="11" spans="1:14" ht="14.25" customHeight="1" x14ac:dyDescent="0.2">
      <c r="A11" s="45" cm="1">
        <f t="array" ref="A11">ROW(2:2)</f>
        <v>2</v>
      </c>
      <c r="B11" s="46"/>
      <c r="C11" s="47"/>
      <c r="D11" s="47"/>
      <c r="E11" s="48"/>
      <c r="F11" s="47"/>
      <c r="G11" s="49"/>
      <c r="H11" s="46"/>
      <c r="I11" s="47"/>
      <c r="J11" s="42"/>
      <c r="K11" s="50"/>
      <c r="L11" s="50"/>
    </row>
    <row r="12" spans="1:14" ht="14.25" customHeight="1" x14ac:dyDescent="0.2">
      <c r="A12" s="45" cm="1">
        <f t="array" ref="A12">ROW(3:3)</f>
        <v>3</v>
      </c>
      <c r="B12" s="46"/>
      <c r="C12" s="47"/>
      <c r="D12" s="47"/>
      <c r="E12" s="48"/>
      <c r="F12" s="47"/>
      <c r="G12" s="49"/>
      <c r="H12" s="46"/>
      <c r="I12" s="47"/>
      <c r="J12" s="42"/>
      <c r="K12" s="50"/>
      <c r="L12" s="50"/>
    </row>
    <row r="13" spans="1:14" ht="14.25" customHeight="1" x14ac:dyDescent="0.2">
      <c r="A13" s="45" cm="1">
        <f t="array" ref="A13">ROW(4:4)</f>
        <v>4</v>
      </c>
      <c r="B13" s="46"/>
      <c r="C13" s="47"/>
      <c r="D13" s="47"/>
      <c r="E13" s="48"/>
      <c r="F13" s="47"/>
      <c r="G13" s="49"/>
      <c r="H13" s="46"/>
      <c r="I13" s="47"/>
      <c r="J13" s="42"/>
      <c r="K13" s="50"/>
      <c r="L13" s="50"/>
    </row>
    <row r="14" spans="1:14" ht="14.25" customHeight="1" x14ac:dyDescent="0.2">
      <c r="A14" s="45" cm="1">
        <f t="array" ref="A14">ROW(5:5)</f>
        <v>5</v>
      </c>
      <c r="B14" s="46"/>
      <c r="C14" s="47"/>
      <c r="D14" s="47"/>
      <c r="E14" s="48"/>
      <c r="F14" s="47"/>
      <c r="G14" s="49"/>
      <c r="H14" s="46"/>
      <c r="I14" s="47"/>
      <c r="J14" s="42"/>
      <c r="K14" s="50"/>
      <c r="L14" s="50"/>
    </row>
    <row r="15" spans="1:14" ht="14.25" customHeight="1" x14ac:dyDescent="0.2">
      <c r="A15" s="45" cm="1">
        <f t="array" ref="A15">ROW(6:6)</f>
        <v>6</v>
      </c>
      <c r="B15" s="46"/>
      <c r="C15" s="47"/>
      <c r="D15" s="47"/>
      <c r="E15" s="48"/>
      <c r="F15" s="47"/>
      <c r="G15" s="49"/>
      <c r="H15" s="46"/>
      <c r="I15" s="47"/>
      <c r="J15" s="42"/>
      <c r="K15" s="50"/>
      <c r="L15" s="50"/>
    </row>
    <row r="16" spans="1:14" ht="14.25" customHeight="1" x14ac:dyDescent="0.2">
      <c r="A16" s="45" cm="1">
        <f t="array" ref="A16">ROW(7:7)</f>
        <v>7</v>
      </c>
      <c r="B16" s="46"/>
      <c r="C16" s="47"/>
      <c r="D16" s="47"/>
      <c r="E16" s="48"/>
      <c r="F16" s="47"/>
      <c r="G16" s="49"/>
      <c r="H16" s="46"/>
      <c r="I16" s="47"/>
      <c r="J16" s="42"/>
      <c r="K16" s="50"/>
      <c r="L16" s="50"/>
    </row>
    <row r="17" spans="1:12" ht="14.25" customHeight="1" x14ac:dyDescent="0.2">
      <c r="A17" s="45" cm="1">
        <f t="array" ref="A17">ROW(8:8)</f>
        <v>8</v>
      </c>
      <c r="B17" s="46"/>
      <c r="C17" s="47"/>
      <c r="D17" s="47"/>
      <c r="E17" s="48"/>
      <c r="F17" s="47"/>
      <c r="G17" s="49"/>
      <c r="H17" s="46"/>
      <c r="I17" s="47"/>
      <c r="J17" s="42"/>
      <c r="K17" s="50"/>
      <c r="L17" s="50"/>
    </row>
    <row r="18" spans="1:12" ht="14.25" customHeight="1" x14ac:dyDescent="0.2">
      <c r="A18" s="45" cm="1">
        <f t="array" ref="A18">ROW(9:9)</f>
        <v>9</v>
      </c>
      <c r="B18" s="46"/>
      <c r="C18" s="47"/>
      <c r="D18" s="47"/>
      <c r="E18" s="48"/>
      <c r="F18" s="47"/>
      <c r="G18" s="49"/>
      <c r="H18" s="46"/>
      <c r="I18" s="47"/>
      <c r="J18" s="42"/>
      <c r="K18" s="50"/>
      <c r="L18" s="50"/>
    </row>
    <row r="19" spans="1:12" ht="14.25" customHeight="1" x14ac:dyDescent="0.2">
      <c r="A19" s="45" cm="1">
        <f t="array" ref="A19">ROW(10:10)</f>
        <v>10</v>
      </c>
      <c r="B19" s="46"/>
      <c r="C19" s="47"/>
      <c r="D19" s="47"/>
      <c r="E19" s="48"/>
      <c r="F19" s="47"/>
      <c r="G19" s="49"/>
      <c r="H19" s="46"/>
      <c r="I19" s="47"/>
      <c r="J19" s="42"/>
      <c r="K19" s="50"/>
      <c r="L19" s="50"/>
    </row>
    <row r="20" spans="1:12" ht="14.25" customHeight="1" x14ac:dyDescent="0.2">
      <c r="A20" s="45" cm="1">
        <f t="array" ref="A20">ROW(11:11)</f>
        <v>11</v>
      </c>
      <c r="B20" s="46"/>
      <c r="C20" s="47"/>
      <c r="D20" s="47"/>
      <c r="E20" s="48"/>
      <c r="F20" s="47"/>
      <c r="G20" s="49"/>
      <c r="H20" s="46"/>
      <c r="I20" s="47"/>
      <c r="J20" s="42"/>
      <c r="K20" s="50"/>
      <c r="L20" s="50"/>
    </row>
    <row r="21" spans="1:12" ht="14.25" customHeight="1" x14ac:dyDescent="0.2">
      <c r="A21" s="45" cm="1">
        <f t="array" ref="A21">ROW(12:12)</f>
        <v>12</v>
      </c>
      <c r="B21" s="46"/>
      <c r="C21" s="47"/>
      <c r="D21" s="47"/>
      <c r="E21" s="48"/>
      <c r="F21" s="47"/>
      <c r="G21" s="49"/>
      <c r="H21" s="46"/>
      <c r="I21" s="47"/>
      <c r="J21" s="42"/>
      <c r="K21" s="50"/>
      <c r="L21" s="50"/>
    </row>
    <row r="22" spans="1:12" ht="14.25" customHeight="1" x14ac:dyDescent="0.2">
      <c r="A22" s="45" cm="1">
        <f t="array" ref="A22">ROW(13:13)</f>
        <v>13</v>
      </c>
      <c r="B22" s="46"/>
      <c r="C22" s="47"/>
      <c r="D22" s="47"/>
      <c r="E22" s="48"/>
      <c r="F22" s="47"/>
      <c r="G22" s="49"/>
      <c r="H22" s="46"/>
      <c r="I22" s="47"/>
      <c r="J22" s="42"/>
      <c r="K22" s="50"/>
      <c r="L22" s="50"/>
    </row>
    <row r="23" spans="1:12" ht="14.25" customHeight="1" x14ac:dyDescent="0.2">
      <c r="A23" s="45" cm="1">
        <f t="array" ref="A23">ROW(14:14)</f>
        <v>14</v>
      </c>
      <c r="B23" s="46"/>
      <c r="C23" s="47"/>
      <c r="D23" s="47"/>
      <c r="E23" s="48"/>
      <c r="F23" s="47"/>
      <c r="G23" s="49"/>
      <c r="H23" s="46"/>
      <c r="I23" s="47"/>
      <c r="J23" s="42"/>
      <c r="K23" s="50"/>
      <c r="L23" s="50"/>
    </row>
    <row r="24" spans="1:12" ht="14.25" customHeight="1" x14ac:dyDescent="0.2">
      <c r="A24" s="45" cm="1">
        <f t="array" ref="A24">ROW(15:15)</f>
        <v>15</v>
      </c>
      <c r="B24" s="46"/>
      <c r="C24" s="47"/>
      <c r="D24" s="47"/>
      <c r="E24" s="48"/>
      <c r="F24" s="47"/>
      <c r="G24" s="49"/>
      <c r="H24" s="46"/>
      <c r="I24" s="47"/>
      <c r="J24" s="42"/>
      <c r="K24" s="50"/>
      <c r="L24" s="50"/>
    </row>
    <row r="25" spans="1:12" ht="14.25" customHeight="1" x14ac:dyDescent="0.2">
      <c r="A25" s="45" cm="1">
        <f t="array" ref="A25">ROW(16:16)</f>
        <v>16</v>
      </c>
      <c r="B25" s="46"/>
      <c r="C25" s="47"/>
      <c r="D25" s="47"/>
      <c r="E25" s="48"/>
      <c r="F25" s="47"/>
      <c r="G25" s="49"/>
      <c r="H25" s="46"/>
      <c r="I25" s="47"/>
      <c r="J25" s="42"/>
      <c r="K25" s="50"/>
      <c r="L25" s="50"/>
    </row>
    <row r="26" spans="1:12" ht="14.25" customHeight="1" x14ac:dyDescent="0.2">
      <c r="A26" s="45" cm="1">
        <f t="array" ref="A26">ROW(17:17)</f>
        <v>17</v>
      </c>
      <c r="B26" s="46"/>
      <c r="C26" s="47"/>
      <c r="D26" s="47"/>
      <c r="E26" s="48"/>
      <c r="F26" s="47"/>
      <c r="G26" s="49"/>
      <c r="H26" s="46"/>
      <c r="I26" s="47"/>
      <c r="J26" s="42"/>
      <c r="K26" s="50"/>
      <c r="L26" s="50"/>
    </row>
    <row r="27" spans="1:12" ht="14.25" customHeight="1" x14ac:dyDescent="0.2">
      <c r="A27" s="45" cm="1">
        <f t="array" ref="A27">ROW(18:18)</f>
        <v>18</v>
      </c>
      <c r="B27" s="46"/>
      <c r="C27" s="47"/>
      <c r="D27" s="47"/>
      <c r="E27" s="48"/>
      <c r="F27" s="47"/>
      <c r="G27" s="49"/>
      <c r="H27" s="46"/>
      <c r="I27" s="47"/>
      <c r="J27" s="42"/>
      <c r="K27" s="50"/>
      <c r="L27" s="50"/>
    </row>
    <row r="28" spans="1:12" ht="14.25" customHeight="1" x14ac:dyDescent="0.2">
      <c r="A28" s="45" cm="1">
        <f t="array" ref="A28">ROW(19:19)</f>
        <v>19</v>
      </c>
      <c r="B28" s="46"/>
      <c r="C28" s="47"/>
      <c r="D28" s="47"/>
      <c r="E28" s="48"/>
      <c r="F28" s="47"/>
      <c r="G28" s="49"/>
      <c r="H28" s="46"/>
      <c r="I28" s="47"/>
      <c r="J28" s="42"/>
      <c r="K28" s="50"/>
      <c r="L28" s="50"/>
    </row>
    <row r="29" spans="1:12" ht="14.25" customHeight="1" x14ac:dyDescent="0.2">
      <c r="A29" s="45" cm="1">
        <f t="array" ref="A29">ROW(20:20)</f>
        <v>20</v>
      </c>
      <c r="B29" s="46"/>
      <c r="C29" s="47"/>
      <c r="D29" s="47"/>
      <c r="E29" s="48"/>
      <c r="F29" s="47"/>
      <c r="G29" s="49"/>
      <c r="H29" s="46"/>
      <c r="I29" s="47"/>
      <c r="J29" s="42"/>
      <c r="K29" s="50"/>
      <c r="L29" s="50"/>
    </row>
    <row r="30" spans="1:12" ht="14.25" customHeight="1" x14ac:dyDescent="0.2">
      <c r="A30" s="45" cm="1">
        <f t="array" ref="A30">ROW(21:21)</f>
        <v>21</v>
      </c>
      <c r="B30" s="46"/>
      <c r="C30" s="47"/>
      <c r="D30" s="47"/>
      <c r="E30" s="48"/>
      <c r="F30" s="47"/>
      <c r="G30" s="49"/>
      <c r="H30" s="46"/>
      <c r="I30" s="47"/>
      <c r="J30" s="42"/>
      <c r="K30" s="50"/>
      <c r="L30" s="50"/>
    </row>
    <row r="31" spans="1:12" ht="14.25" customHeight="1" x14ac:dyDescent="0.2">
      <c r="A31" s="45" cm="1">
        <f t="array" ref="A31">ROW(22:22)</f>
        <v>22</v>
      </c>
      <c r="B31" s="46"/>
      <c r="C31" s="47"/>
      <c r="D31" s="47"/>
      <c r="E31" s="48"/>
      <c r="F31" s="47"/>
      <c r="G31" s="49"/>
      <c r="H31" s="46"/>
      <c r="I31" s="47"/>
      <c r="J31" s="42"/>
      <c r="K31" s="50"/>
      <c r="L31" s="50"/>
    </row>
    <row r="32" spans="1:12" ht="14.25" customHeight="1" x14ac:dyDescent="0.2">
      <c r="A32" s="45" cm="1">
        <f t="array" ref="A32">ROW(23:23)</f>
        <v>23</v>
      </c>
      <c r="B32" s="46"/>
      <c r="C32" s="47"/>
      <c r="D32" s="47"/>
      <c r="E32" s="48"/>
      <c r="F32" s="47"/>
      <c r="G32" s="49"/>
      <c r="H32" s="46"/>
      <c r="I32" s="47"/>
      <c r="J32" s="42"/>
      <c r="K32" s="50"/>
      <c r="L32" s="50"/>
    </row>
    <row r="33" spans="1:12" ht="14.25" customHeight="1" x14ac:dyDescent="0.2">
      <c r="A33" s="45" cm="1">
        <f t="array" ref="A33">ROW(24:24)</f>
        <v>24</v>
      </c>
      <c r="B33" s="46"/>
      <c r="C33" s="47"/>
      <c r="D33" s="47"/>
      <c r="E33" s="48"/>
      <c r="F33" s="47"/>
      <c r="G33" s="49"/>
      <c r="H33" s="46"/>
      <c r="I33" s="47"/>
      <c r="J33" s="42"/>
      <c r="K33" s="50"/>
      <c r="L33" s="50"/>
    </row>
    <row r="34" spans="1:12" ht="14.25" customHeight="1" x14ac:dyDescent="0.2">
      <c r="A34" s="45" cm="1">
        <f t="array" ref="A34">ROW(25:25)</f>
        <v>25</v>
      </c>
      <c r="B34" s="46"/>
      <c r="C34" s="47"/>
      <c r="D34" s="47"/>
      <c r="E34" s="48"/>
      <c r="F34" s="47"/>
      <c r="G34" s="49"/>
      <c r="H34" s="46"/>
      <c r="I34" s="47"/>
      <c r="J34" s="42"/>
      <c r="K34" s="50"/>
      <c r="L34" s="50"/>
    </row>
    <row r="35" spans="1:12" ht="14.25" customHeight="1" x14ac:dyDescent="0.2">
      <c r="A35" s="45" cm="1">
        <f t="array" ref="A35">ROW(26:26)</f>
        <v>26</v>
      </c>
      <c r="B35" s="46"/>
      <c r="C35" s="47"/>
      <c r="D35" s="47"/>
      <c r="E35" s="48"/>
      <c r="F35" s="47"/>
      <c r="G35" s="49"/>
      <c r="H35" s="46"/>
      <c r="I35" s="47"/>
      <c r="J35" s="42"/>
      <c r="K35" s="50"/>
      <c r="L35" s="50"/>
    </row>
    <row r="36" spans="1:12" ht="14.25" customHeight="1" x14ac:dyDescent="0.2">
      <c r="A36" s="45" cm="1">
        <f t="array" ref="A36">ROW(27:27)</f>
        <v>27</v>
      </c>
      <c r="B36" s="46"/>
      <c r="C36" s="47"/>
      <c r="D36" s="47"/>
      <c r="E36" s="48"/>
      <c r="F36" s="47"/>
      <c r="G36" s="49"/>
      <c r="H36" s="46"/>
      <c r="I36" s="47"/>
      <c r="J36" s="42"/>
      <c r="K36" s="50"/>
      <c r="L36" s="50"/>
    </row>
    <row r="37" spans="1:12" ht="14.25" customHeight="1" x14ac:dyDescent="0.2">
      <c r="A37" s="45" cm="1">
        <f t="array" ref="A37">ROW(28:28)</f>
        <v>28</v>
      </c>
      <c r="B37" s="46"/>
      <c r="C37" s="47"/>
      <c r="D37" s="47"/>
      <c r="E37" s="48"/>
      <c r="F37" s="47"/>
      <c r="G37" s="49"/>
      <c r="H37" s="46"/>
      <c r="I37" s="47"/>
      <c r="J37" s="42"/>
      <c r="K37" s="50"/>
      <c r="L37" s="50"/>
    </row>
    <row r="38" spans="1:12" ht="14.25" customHeight="1" x14ac:dyDescent="0.2">
      <c r="A38" s="45" cm="1">
        <f t="array" ref="A38">ROW(29:29)</f>
        <v>29</v>
      </c>
      <c r="B38" s="46"/>
      <c r="C38" s="47"/>
      <c r="D38" s="47"/>
      <c r="E38" s="48"/>
      <c r="F38" s="47"/>
      <c r="G38" s="49"/>
      <c r="H38" s="46"/>
      <c r="I38" s="47"/>
      <c r="J38" s="42"/>
      <c r="K38" s="50"/>
      <c r="L38" s="50"/>
    </row>
    <row r="39" spans="1:12" ht="14.25" customHeight="1" x14ac:dyDescent="0.2">
      <c r="A39" s="45" cm="1">
        <f t="array" ref="A39">ROW(30:30)</f>
        <v>30</v>
      </c>
      <c r="B39" s="46"/>
      <c r="C39" s="47"/>
      <c r="D39" s="54"/>
      <c r="E39" s="51"/>
      <c r="F39" s="47"/>
      <c r="G39" s="52"/>
      <c r="H39" s="53"/>
      <c r="I39" s="54"/>
      <c r="J39" s="42"/>
      <c r="K39" s="50"/>
      <c r="L39" s="50"/>
    </row>
    <row r="40" spans="1:12" ht="14.25" customHeight="1" x14ac:dyDescent="0.2">
      <c r="A40" s="59" cm="1">
        <f t="array" ref="A40">ROW(31:31)</f>
        <v>31</v>
      </c>
      <c r="B40" s="46"/>
      <c r="C40" s="47"/>
      <c r="D40" s="47"/>
      <c r="E40" s="48"/>
      <c r="F40" s="47"/>
      <c r="G40" s="49"/>
      <c r="H40" s="46"/>
      <c r="I40" s="47"/>
      <c r="J40" s="42"/>
      <c r="K40" s="50"/>
      <c r="L40" s="47"/>
    </row>
    <row r="41" spans="1:12" ht="28.5" customHeight="1" x14ac:dyDescent="0.2">
      <c r="A41" s="61" t="s">
        <v>11</v>
      </c>
      <c r="B41" s="61"/>
      <c r="C41" s="61"/>
      <c r="D41" s="61"/>
      <c r="E41" s="61"/>
      <c r="F41" s="61"/>
      <c r="G41" s="61"/>
      <c r="H41" s="61"/>
      <c r="I41" s="61"/>
      <c r="J41" s="61"/>
      <c r="K41" s="61"/>
      <c r="L41" s="61"/>
    </row>
    <row r="42" spans="1:12" x14ac:dyDescent="0.2">
      <c r="A42" s="65"/>
      <c r="B42" s="65"/>
      <c r="C42" s="65"/>
      <c r="D42" s="65"/>
      <c r="E42" s="55" t="s">
        <v>12</v>
      </c>
      <c r="F42" s="56"/>
      <c r="G42" s="65"/>
      <c r="H42" s="65"/>
      <c r="I42" s="65"/>
      <c r="J42" s="65"/>
      <c r="K42" s="65"/>
    </row>
    <row r="43" spans="1:12" x14ac:dyDescent="0.2">
      <c r="A43" s="64" t="s">
        <v>3</v>
      </c>
      <c r="B43" s="64"/>
      <c r="C43" s="64"/>
      <c r="D43" s="64"/>
      <c r="E43" s="57"/>
      <c r="F43" s="5"/>
      <c r="G43" s="73" t="s">
        <v>10</v>
      </c>
      <c r="H43" s="73"/>
      <c r="I43" s="73"/>
      <c r="J43" s="73"/>
      <c r="K43" s="73"/>
    </row>
    <row r="44" spans="1:12" x14ac:dyDescent="0.2">
      <c r="A44" s="66" t="s">
        <v>4</v>
      </c>
      <c r="B44" s="66"/>
      <c r="C44" s="67"/>
      <c r="D44" s="67"/>
      <c r="E44" s="67"/>
      <c r="F44" s="67"/>
      <c r="G44" s="67"/>
      <c r="H44" s="67"/>
      <c r="I44" s="67"/>
      <c r="J44" s="5"/>
      <c r="K44" s="5"/>
    </row>
    <row r="45" spans="1:12" x14ac:dyDescent="0.2">
      <c r="A45" s="66" t="s">
        <v>5</v>
      </c>
      <c r="B45" s="66"/>
      <c r="C45" s="68"/>
      <c r="D45" s="68"/>
      <c r="E45" s="68"/>
      <c r="F45" s="68"/>
      <c r="G45" s="68"/>
      <c r="H45" s="68"/>
      <c r="I45" s="68"/>
      <c r="J45" s="5"/>
      <c r="K45" s="5"/>
    </row>
    <row r="46" spans="1:12" x14ac:dyDescent="0.2">
      <c r="A46" s="5"/>
      <c r="B46" s="5"/>
      <c r="C46" s="64" t="s">
        <v>6</v>
      </c>
      <c r="D46" s="64"/>
      <c r="E46" s="64"/>
      <c r="F46" s="64"/>
      <c r="G46" s="64"/>
      <c r="H46" s="64"/>
      <c r="I46" s="64"/>
      <c r="J46" s="5"/>
      <c r="K46" s="5"/>
    </row>
    <row r="47" spans="1:12" x14ac:dyDescent="0.2">
      <c r="A47" s="56" t="s">
        <v>7</v>
      </c>
      <c r="B47" s="5"/>
      <c r="C47" s="5"/>
      <c r="D47" s="5"/>
      <c r="E47" s="5"/>
      <c r="F47" s="5"/>
      <c r="G47" s="5"/>
      <c r="H47" s="5"/>
      <c r="I47" s="5"/>
      <c r="J47" s="5"/>
      <c r="K47" s="5"/>
    </row>
  </sheetData>
  <mergeCells count="16">
    <mergeCell ref="A41:L41"/>
    <mergeCell ref="A7:L7"/>
    <mergeCell ref="C2:H2"/>
    <mergeCell ref="C46:I46"/>
    <mergeCell ref="A42:D42"/>
    <mergeCell ref="A43:D43"/>
    <mergeCell ref="A44:B44"/>
    <mergeCell ref="A45:B45"/>
    <mergeCell ref="C44:I44"/>
    <mergeCell ref="C45:I45"/>
    <mergeCell ref="C3:H3"/>
    <mergeCell ref="C6:D6"/>
    <mergeCell ref="C5:D5"/>
    <mergeCell ref="A8:K8"/>
    <mergeCell ref="G42:K42"/>
    <mergeCell ref="G43:K43"/>
  </mergeCells>
  <pageMargins left="0.7" right="0.7" top="0.75" bottom="0.75" header="0.3" footer="0.3"/>
  <pageSetup paperSize="9" scale="58" orientation="landscape" r:id="rId1"/>
  <colBreaks count="1" manualBreakCount="1">
    <brk id="9" max="1048575" man="1"/>
  </colBreaks>
  <tableParts count="1">
    <tablePart r:id="rId2"/>
  </tableParts>
  <extLst>
    <ext xmlns:x14="http://schemas.microsoft.com/office/spreadsheetml/2009/9/main" uri="{CCE6A557-97BC-4b89-ADB6-D9C93CAAB3DF}">
      <x14:dataValidations xmlns:xm="http://schemas.microsoft.com/office/excel/2006/main" xWindow="851" yWindow="313" count="5">
        <x14:dataValidation type="list" allowBlank="1" showInputMessage="1" showErrorMessage="1" xr:uid="{1E68DE89-EA42-4C04-874C-C69BA152E19A}">
          <x14:formula1>
            <xm:f>DATA!$A$2:$A$3</xm:f>
          </x14:formula1>
          <xm:sqref>G10:G40</xm:sqref>
        </x14:dataValidation>
        <x14:dataValidation type="list" allowBlank="1" showInputMessage="1" showErrorMessage="1" xr:uid="{1F802196-8D44-4174-89D6-088307C3B5C2}">
          <x14:formula1>
            <xm:f>DATA!$D$2:$D$5</xm:f>
          </x14:formula1>
          <xm:sqref>C3:H3</xm:sqref>
        </x14:dataValidation>
        <x14:dataValidation type="list" allowBlank="1" showInputMessage="1" showErrorMessage="1" xr:uid="{B171DAC4-0DED-46DC-B743-47720C5F4260}">
          <x14:formula1>
            <xm:f>DATA!$M$2:$M$3</xm:f>
          </x14:formula1>
          <xm:sqref>C10:C40</xm:sqref>
        </x14:dataValidation>
        <x14:dataValidation type="list" allowBlank="1" showInputMessage="1" showErrorMessage="1" xr:uid="{4140FC13-6E56-4AC7-9127-975E870F1E4B}">
          <x14:formula1>
            <xm:f>DATA!$R$2:$R$39</xm:f>
          </x14:formula1>
          <xm:sqref>K10:K40</xm:sqref>
        </x14:dataValidation>
        <x14:dataValidation type="list" allowBlank="1" showInputMessage="1" showErrorMessage="1" xr:uid="{548CB753-B13D-48F3-B77A-CD6A97B6B522}">
          <x14:formula1>
            <xm:f>DATA!$K$2:$K$201</xm:f>
          </x14:formula1>
          <xm:sqref>B10:B40 J10:J40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7E41-8A32-4CD5-8238-DF820E1BB220}">
  <dimension ref="A1:R201"/>
  <sheetViews>
    <sheetView topLeftCell="G1" workbookViewId="0">
      <selection activeCell="G1" sqref="G1"/>
    </sheetView>
  </sheetViews>
  <sheetFormatPr defaultRowHeight="14.25" x14ac:dyDescent="0.2"/>
  <cols>
    <col min="1" max="1" width="34.25" customWidth="1"/>
    <col min="2" max="2" width="8.625" customWidth="1"/>
    <col min="3" max="3" width="57.875" customWidth="1"/>
    <col min="4" max="6" width="16.5" customWidth="1"/>
    <col min="7" max="7" width="46.125" customWidth="1"/>
    <col min="9" max="9" width="25.375" customWidth="1"/>
    <col min="10" max="10" width="27.5" style="21" customWidth="1"/>
    <col min="11" max="11" width="31.25" style="21" customWidth="1"/>
    <col min="12" max="12" width="15" bestFit="1" customWidth="1"/>
    <col min="13" max="13" width="17.625" customWidth="1"/>
    <col min="14" max="14" width="8.125" customWidth="1"/>
    <col min="17" max="17" width="21.625" customWidth="1"/>
    <col min="18" max="18" width="23.625" customWidth="1"/>
  </cols>
  <sheetData>
    <row r="1" spans="1:18" ht="49.5" customHeight="1" x14ac:dyDescent="0.2">
      <c r="A1" s="38" t="s">
        <v>13</v>
      </c>
      <c r="B1" s="10"/>
      <c r="C1" s="29" t="s">
        <v>0</v>
      </c>
      <c r="D1" s="36" t="s">
        <v>22</v>
      </c>
      <c r="E1" s="39" t="s">
        <v>14</v>
      </c>
      <c r="F1" s="10"/>
      <c r="G1" s="12" t="s">
        <v>17</v>
      </c>
      <c r="I1" s="29" t="s">
        <v>20</v>
      </c>
      <c r="J1" s="30" t="s">
        <v>19</v>
      </c>
      <c r="K1" s="31" t="s">
        <v>22</v>
      </c>
      <c r="M1" s="43" t="s">
        <v>115</v>
      </c>
      <c r="N1" s="31" t="s">
        <v>114</v>
      </c>
      <c r="P1" s="31" t="s">
        <v>121</v>
      </c>
      <c r="Q1" s="31" t="s">
        <v>122</v>
      </c>
      <c r="R1" s="58" t="s">
        <v>22</v>
      </c>
    </row>
    <row r="2" spans="1:18" ht="15" x14ac:dyDescent="0.25">
      <c r="A2" s="37" t="s">
        <v>8</v>
      </c>
      <c r="C2" s="40" t="s">
        <v>107</v>
      </c>
      <c r="D2" s="35" t="str">
        <f>CONCATENATE(E2,".",C2)</f>
        <v>1.Vagonu derīguma noteikšana kravas iekraušanai</v>
      </c>
      <c r="E2" s="41">
        <v>1</v>
      </c>
      <c r="G2" s="11" t="s">
        <v>18</v>
      </c>
      <c r="I2" s="75" t="s">
        <v>480</v>
      </c>
      <c r="J2" s="77" t="s">
        <v>481</v>
      </c>
      <c r="K2" s="28" t="str">
        <f>CONCATENATE(J2,"-",I2)</f>
        <v>113406-Aglona</v>
      </c>
      <c r="M2" t="s">
        <v>112</v>
      </c>
      <c r="N2">
        <v>1</v>
      </c>
      <c r="P2" t="s">
        <v>193</v>
      </c>
      <c r="Q2" t="s">
        <v>194</v>
      </c>
      <c r="R2" t="str">
        <f t="shared" ref="R2:R38" si="0">CONCATENATE(P2,"-",Q2)</f>
        <v>AIZB-AIZBAIKĀLA</v>
      </c>
    </row>
    <row r="3" spans="1:18" ht="15" customHeight="1" x14ac:dyDescent="0.25">
      <c r="A3" s="23" t="s">
        <v>9</v>
      </c>
      <c r="C3" s="40" t="s">
        <v>108</v>
      </c>
      <c r="D3" s="35" t="str">
        <f t="shared" ref="D3:D5" si="1">CONCATENATE(E3,".",C3)</f>
        <v>2.VU-23(M) formas paziņojuma „Par vagonu bojājumu”, VU-26(M) formas pavadlapas vagona pārsūtīšanu remonta veikšanai un VU-25(M) formas akta „Par vagona bojājumu” noformēšana</v>
      </c>
      <c r="E3" s="41">
        <v>2</v>
      </c>
      <c r="G3" s="11" t="s">
        <v>120</v>
      </c>
      <c r="I3" s="27" t="s">
        <v>46</v>
      </c>
      <c r="J3" s="26" t="s">
        <v>81</v>
      </c>
      <c r="K3" s="28" t="str">
        <f>CONCATENATE(J3,"-",I3)</f>
        <v>093700-Aizkraukle</v>
      </c>
      <c r="M3" t="s">
        <v>113</v>
      </c>
      <c r="N3">
        <v>2</v>
      </c>
      <c r="P3" t="s">
        <v>159</v>
      </c>
      <c r="Q3" t="s">
        <v>160</v>
      </c>
      <c r="R3" t="str">
        <f t="shared" si="0"/>
        <v>ARM-ARMĒNIJAS</v>
      </c>
    </row>
    <row r="4" spans="1:18" ht="15" customHeight="1" x14ac:dyDescent="0.25">
      <c r="C4" s="40" t="s">
        <v>109</v>
      </c>
      <c r="D4" s="35" t="str">
        <f t="shared" si="1"/>
        <v>3.Vagona ar nokavēto plānveida remontu vai kalpošanas termiņu, tehniskā stāvokļa noteikšana</v>
      </c>
      <c r="E4" s="41">
        <v>3</v>
      </c>
      <c r="I4" s="75" t="s">
        <v>376</v>
      </c>
      <c r="J4" s="77" t="s">
        <v>377</v>
      </c>
      <c r="K4" s="28" t="str">
        <f>CONCATENATE(J4,"-",I4)</f>
        <v>099232-Alūksne</v>
      </c>
      <c r="P4" t="s">
        <v>191</v>
      </c>
      <c r="Q4" t="s">
        <v>192</v>
      </c>
      <c r="R4" t="str">
        <f t="shared" si="0"/>
        <v>ASIB-AUSTRUMSIBĪRIJAS</v>
      </c>
    </row>
    <row r="5" spans="1:18" ht="15" customHeight="1" x14ac:dyDescent="0.25">
      <c r="C5" s="40" t="s">
        <v>110</v>
      </c>
      <c r="D5" s="35" t="str">
        <f t="shared" si="1"/>
        <v>4.Vagonu uz laiku atstādinātajā vilciena sastāvā ar lokomotīves atkabināšanu, tehniskā pārbaude</v>
      </c>
      <c r="E5" s="41">
        <v>4</v>
      </c>
      <c r="I5" s="75" t="s">
        <v>494</v>
      </c>
      <c r="J5" s="77" t="s">
        <v>495</v>
      </c>
      <c r="K5" s="28" t="str">
        <f>CONCATENATE(J5,"-",I5)</f>
        <v>113919-Atašiene</v>
      </c>
      <c r="P5" t="s">
        <v>157</v>
      </c>
      <c r="Q5" t="s">
        <v>158</v>
      </c>
      <c r="R5" t="str">
        <f t="shared" si="0"/>
        <v>AZERB-AZERBAIDŽĀNAS</v>
      </c>
    </row>
    <row r="6" spans="1:18" x14ac:dyDescent="0.2">
      <c r="I6" s="75" t="s">
        <v>436</v>
      </c>
      <c r="J6" s="77" t="s">
        <v>437</v>
      </c>
      <c r="K6" s="28" t="str">
        <f>CONCATENATE(J6,"-",I6)</f>
        <v>111218-Āraiši</v>
      </c>
      <c r="P6" t="s">
        <v>133</v>
      </c>
      <c r="Q6" t="s">
        <v>134</v>
      </c>
      <c r="R6" t="str">
        <f t="shared" si="0"/>
        <v>BALT-BALTKRIEVIJAS</v>
      </c>
    </row>
    <row r="7" spans="1:18" x14ac:dyDescent="0.2">
      <c r="I7" s="75" t="s">
        <v>476</v>
      </c>
      <c r="J7" s="77" t="s">
        <v>477</v>
      </c>
      <c r="K7" s="28" t="str">
        <f>CONCATENATE(J7,"-",I7)</f>
        <v>113213-B.p.223.km.</v>
      </c>
      <c r="P7" t="s">
        <v>163</v>
      </c>
      <c r="Q7" t="s">
        <v>164</v>
      </c>
      <c r="R7" t="str">
        <f t="shared" si="0"/>
        <v>DAUS-DIENVIDAUSTRUMU</v>
      </c>
    </row>
    <row r="8" spans="1:18" x14ac:dyDescent="0.2">
      <c r="I8" s="75" t="s">
        <v>520</v>
      </c>
      <c r="J8" s="77" t="s">
        <v>521</v>
      </c>
      <c r="K8" s="28" t="str">
        <f>CONCATENATE(J8,"-",I8)</f>
        <v>117731-B.p.8.km.</v>
      </c>
      <c r="P8" t="s">
        <v>149</v>
      </c>
      <c r="Q8" t="s">
        <v>150</v>
      </c>
      <c r="R8" t="str">
        <f t="shared" si="0"/>
        <v>DIEN-DIENVIDU</v>
      </c>
    </row>
    <row r="9" spans="1:18" x14ac:dyDescent="0.2">
      <c r="I9" s="75" t="s">
        <v>428</v>
      </c>
      <c r="J9" s="77" t="s">
        <v>429</v>
      </c>
      <c r="K9" s="28" t="str">
        <f>CONCATENATE(J9,"-",I9)</f>
        <v>111010-Bāle</v>
      </c>
      <c r="P9" t="s">
        <v>153</v>
      </c>
      <c r="Q9" t="s">
        <v>154</v>
      </c>
      <c r="R9" t="str">
        <f t="shared" si="0"/>
        <v>DOŅ-DOŅECKAS</v>
      </c>
    </row>
    <row r="10" spans="1:18" x14ac:dyDescent="0.2">
      <c r="I10" s="75" t="s">
        <v>378</v>
      </c>
      <c r="J10" s="77" t="s">
        <v>379</v>
      </c>
      <c r="K10" s="28" t="str">
        <f>CONCATENATE(J10,"-",I10)</f>
        <v>099406-Bēne</v>
      </c>
      <c r="P10" t="s">
        <v>141</v>
      </c>
      <c r="Q10" t="s">
        <v>142</v>
      </c>
      <c r="R10" t="str">
        <f t="shared" si="0"/>
        <v>DRIT-DIENVIDRIETUMU</v>
      </c>
    </row>
    <row r="11" spans="1:18" x14ac:dyDescent="0.2">
      <c r="I11" s="75" t="s">
        <v>261</v>
      </c>
      <c r="J11" s="77" t="s">
        <v>262</v>
      </c>
      <c r="K11" s="28" t="str">
        <f>CONCATENATE(J11,"-",I11)</f>
        <v>093039-Biksti</v>
      </c>
      <c r="P11" t="s">
        <v>181</v>
      </c>
      <c r="Q11" t="s">
        <v>182</v>
      </c>
      <c r="R11" t="str">
        <f t="shared" si="0"/>
        <v>DUR-DIENVIDURĀLU</v>
      </c>
    </row>
    <row r="12" spans="1:18" x14ac:dyDescent="0.2">
      <c r="I12" s="75" t="s">
        <v>322</v>
      </c>
      <c r="J12" s="77" t="s">
        <v>323</v>
      </c>
      <c r="K12" s="28" t="str">
        <f>CONCATENATE(J12,"-",I12)</f>
        <v>097010-Bolderaja2</v>
      </c>
      <c r="P12" t="s">
        <v>137</v>
      </c>
      <c r="Q12" t="s">
        <v>138</v>
      </c>
      <c r="R12" t="str">
        <f t="shared" si="0"/>
        <v>GORK-GORKIJA</v>
      </c>
    </row>
    <row r="13" spans="1:18" ht="15" x14ac:dyDescent="0.25">
      <c r="I13" s="27" t="s">
        <v>55</v>
      </c>
      <c r="J13" s="26" t="s">
        <v>90</v>
      </c>
      <c r="K13" s="28" t="str">
        <f>CONCATENATE(J13,"-",I13)</f>
        <v>097400-Bolderāja eksp.</v>
      </c>
      <c r="P13" t="s">
        <v>161</v>
      </c>
      <c r="Q13" t="s">
        <v>162</v>
      </c>
      <c r="R13" t="str">
        <f t="shared" si="0"/>
        <v>GRUZ-GRUZIJAS</v>
      </c>
    </row>
    <row r="14" spans="1:18" x14ac:dyDescent="0.2">
      <c r="I14" s="75" t="s">
        <v>320</v>
      </c>
      <c r="J14" s="77" t="s">
        <v>321</v>
      </c>
      <c r="K14" s="28" t="str">
        <f>CONCATENATE(J14,"-",I14)</f>
        <v>097006-Bolderāja I parks</v>
      </c>
      <c r="P14" t="s">
        <v>125</v>
      </c>
      <c r="Q14" t="s">
        <v>126</v>
      </c>
      <c r="R14" t="str">
        <f t="shared" si="0"/>
        <v>IGAU-IGAUNIJAS</v>
      </c>
    </row>
    <row r="15" spans="1:18" x14ac:dyDescent="0.2">
      <c r="I15" s="75" t="s">
        <v>324</v>
      </c>
      <c r="J15" s="77" t="s">
        <v>325</v>
      </c>
      <c r="K15" s="28" t="str">
        <f>CONCATENATE(J15,"-",I15)</f>
        <v>097100-Bolderāja II parks</v>
      </c>
      <c r="P15" t="s">
        <v>189</v>
      </c>
      <c r="Q15" t="s">
        <v>190</v>
      </c>
      <c r="R15" t="str">
        <f t="shared" si="0"/>
        <v>JAK-JAKUTSKA</v>
      </c>
    </row>
    <row r="16" spans="1:18" x14ac:dyDescent="0.2">
      <c r="I16" s="75" t="s">
        <v>426</v>
      </c>
      <c r="J16" s="77" t="s">
        <v>427</v>
      </c>
      <c r="K16" s="28" t="str">
        <f>CONCATENATE(J16,"-",I16)</f>
        <v>110910-Brenguļi</v>
      </c>
      <c r="P16" t="s">
        <v>167</v>
      </c>
      <c r="Q16" t="s">
        <v>168</v>
      </c>
      <c r="R16" t="str">
        <f t="shared" si="0"/>
        <v>KBŠ-KUIBIŠEVAS</v>
      </c>
    </row>
    <row r="17" spans="9:18" ht="15" x14ac:dyDescent="0.25">
      <c r="I17" s="27" t="s">
        <v>44</v>
      </c>
      <c r="J17" s="26" t="s">
        <v>79</v>
      </c>
      <c r="K17" s="28" t="str">
        <f>CONCATENATE(J17,"-",I17)</f>
        <v>093202-Brocēni</v>
      </c>
      <c r="P17" t="s">
        <v>129</v>
      </c>
      <c r="Q17" t="s">
        <v>130</v>
      </c>
      <c r="R17" t="str">
        <f t="shared" si="0"/>
        <v>KLG-KAĻIŅINGRADAS</v>
      </c>
    </row>
    <row r="18" spans="9:18" x14ac:dyDescent="0.2">
      <c r="I18" s="75" t="s">
        <v>454</v>
      </c>
      <c r="J18" s="77" t="s">
        <v>455</v>
      </c>
      <c r="K18" s="28" t="str">
        <f>CONCATENATE(J18,"-",I18)</f>
        <v>112704-Burzava</v>
      </c>
      <c r="P18" t="s">
        <v>187</v>
      </c>
      <c r="Q18" t="s">
        <v>188</v>
      </c>
      <c r="R18" t="str">
        <f t="shared" si="0"/>
        <v>KRAS-KRASNOJARSKA</v>
      </c>
    </row>
    <row r="19" spans="9:18" x14ac:dyDescent="0.2">
      <c r="I19" s="75" t="s">
        <v>227</v>
      </c>
      <c r="J19" s="77" t="s">
        <v>228</v>
      </c>
      <c r="K19" s="28" t="str">
        <f>CONCATENATE(J19,"-",I19)</f>
        <v>091048-C.p.8.km.</v>
      </c>
      <c r="P19" t="s">
        <v>171</v>
      </c>
      <c r="Q19" t="s">
        <v>172</v>
      </c>
      <c r="R19" t="str">
        <f t="shared" si="0"/>
        <v>KRG-KIRGIZSTĀNA</v>
      </c>
    </row>
    <row r="20" spans="9:18" x14ac:dyDescent="0.2">
      <c r="I20" s="75" t="s">
        <v>307</v>
      </c>
      <c r="J20" s="77" t="s">
        <v>308</v>
      </c>
      <c r="K20" s="28" t="str">
        <f>CONCATENATE(J20,"-",I20)</f>
        <v>096126-Carnikava</v>
      </c>
      <c r="P20" t="s">
        <v>185</v>
      </c>
      <c r="Q20" t="s">
        <v>186</v>
      </c>
      <c r="R20" t="str">
        <f t="shared" si="0"/>
        <v>KRIM-KRIMAS</v>
      </c>
    </row>
    <row r="21" spans="9:18" x14ac:dyDescent="0.2">
      <c r="I21" s="75" t="s">
        <v>231</v>
      </c>
      <c r="J21" s="77" t="s">
        <v>232</v>
      </c>
      <c r="K21" s="28" t="str">
        <f>CONCATENATE(J21,"-",I21)</f>
        <v>091601-Cena</v>
      </c>
      <c r="P21" t="s">
        <v>169</v>
      </c>
      <c r="Q21" t="s">
        <v>170</v>
      </c>
      <c r="R21" t="str">
        <f t="shared" si="0"/>
        <v>KZX-KAZAHSTANAS DZELZCEĻI</v>
      </c>
    </row>
    <row r="22" spans="9:18" x14ac:dyDescent="0.2">
      <c r="I22" s="75" t="s">
        <v>434</v>
      </c>
      <c r="J22" s="77" t="s">
        <v>435</v>
      </c>
      <c r="K22" s="28" t="str">
        <f>CONCATENATE(J22,"-",I22)</f>
        <v>111203-Cēsis</v>
      </c>
      <c r="P22" t="s">
        <v>127</v>
      </c>
      <c r="Q22" t="s">
        <v>128</v>
      </c>
      <c r="R22" t="str">
        <f t="shared" si="0"/>
        <v>LAT-LATVIJAS</v>
      </c>
    </row>
    <row r="23" spans="9:18" x14ac:dyDescent="0.2">
      <c r="I23" s="75" t="s">
        <v>466</v>
      </c>
      <c r="J23" s="77" t="s">
        <v>467</v>
      </c>
      <c r="K23" s="28" t="str">
        <f>CONCATENATE(J23,"-",I23)</f>
        <v>113016-Cirma</v>
      </c>
      <c r="P23" t="s">
        <v>131</v>
      </c>
      <c r="Q23" t="s">
        <v>132</v>
      </c>
      <c r="R23" t="str">
        <f t="shared" si="0"/>
        <v>LIET-LIETUVAS</v>
      </c>
    </row>
    <row r="24" spans="9:18" ht="15" x14ac:dyDescent="0.25">
      <c r="I24" s="27" t="s">
        <v>201</v>
      </c>
      <c r="J24" s="26" t="s">
        <v>202</v>
      </c>
      <c r="K24" s="28" t="str">
        <f>CONCATENATE(J24,"-",I24)</f>
        <v>Cits-Cita stacija (norādīt piezīmē)</v>
      </c>
      <c r="P24" t="s">
        <v>143</v>
      </c>
      <c r="Q24" t="s">
        <v>144</v>
      </c>
      <c r="R24" t="str">
        <f t="shared" si="0"/>
        <v>ĻVOV-ĻVOVAS</v>
      </c>
    </row>
    <row r="25" spans="9:18" x14ac:dyDescent="0.2">
      <c r="I25" s="75" t="s">
        <v>297</v>
      </c>
      <c r="J25" s="77" t="s">
        <v>298</v>
      </c>
      <c r="K25" s="28" t="str">
        <f>CONCATENATE(J25,"-",I25)</f>
        <v>095800-Čiekurkalns</v>
      </c>
      <c r="P25" t="s">
        <v>135</v>
      </c>
      <c r="Q25" t="s">
        <v>136</v>
      </c>
      <c r="R25" t="str">
        <f t="shared" si="0"/>
        <v>MASK-MASKAVAS</v>
      </c>
    </row>
    <row r="26" spans="9:18" x14ac:dyDescent="0.2">
      <c r="I26" s="75" t="s">
        <v>243</v>
      </c>
      <c r="J26" s="77" t="s">
        <v>244</v>
      </c>
      <c r="K26" s="28" t="str">
        <f>CONCATENATE(J26,"-",I26)</f>
        <v>092002-Daudzeva</v>
      </c>
      <c r="P26" t="s">
        <v>145</v>
      </c>
      <c r="Q26" t="s">
        <v>146</v>
      </c>
      <c r="R26" t="str">
        <f t="shared" si="0"/>
        <v>MOL-MOLDOVAS</v>
      </c>
    </row>
    <row r="27" spans="9:18" x14ac:dyDescent="0.2">
      <c r="I27" s="75" t="s">
        <v>237</v>
      </c>
      <c r="J27" s="77" t="s">
        <v>238</v>
      </c>
      <c r="K27" s="28" t="str">
        <f>CONCATENATE(J27,"-",I27)</f>
        <v>091902-Daugava</v>
      </c>
      <c r="P27" t="s">
        <v>147</v>
      </c>
      <c r="Q27" t="s">
        <v>148</v>
      </c>
      <c r="R27" t="str">
        <f t="shared" si="0"/>
        <v>ODS-ODESAS</v>
      </c>
    </row>
    <row r="28" spans="9:18" ht="15" x14ac:dyDescent="0.25">
      <c r="I28" s="27" t="s">
        <v>62</v>
      </c>
      <c r="J28" s="26" t="s">
        <v>97</v>
      </c>
      <c r="K28" s="28" t="str">
        <f>CONCATENATE(J28,"-",I28)</f>
        <v>110003-Daugavpils</v>
      </c>
      <c r="P28" t="s">
        <v>123</v>
      </c>
      <c r="Q28" t="s">
        <v>124</v>
      </c>
      <c r="R28" t="str">
        <f t="shared" si="0"/>
        <v>OKT-OKTOBRA</v>
      </c>
    </row>
    <row r="29" spans="9:18" x14ac:dyDescent="0.2">
      <c r="I29" s="75" t="s">
        <v>388</v>
      </c>
      <c r="J29" s="77" t="s">
        <v>389</v>
      </c>
      <c r="K29" s="28" t="str">
        <f>CONCATENATE(J29,"-",I29)</f>
        <v>110013-Daugavpils D parks</v>
      </c>
      <c r="P29" t="s">
        <v>151</v>
      </c>
      <c r="Q29" t="s">
        <v>152</v>
      </c>
      <c r="R29" t="str">
        <f t="shared" si="0"/>
        <v>PDŅEP-PIEDŅEPRAS</v>
      </c>
    </row>
    <row r="30" spans="9:18" x14ac:dyDescent="0.2">
      <c r="I30" s="75" t="s">
        <v>396</v>
      </c>
      <c r="J30" s="77" t="s">
        <v>397</v>
      </c>
      <c r="K30" s="28" t="str">
        <f>CONCATENATE(J30,"-",I30)</f>
        <v>110107-Daugavpils Šķirošanas</v>
      </c>
      <c r="P30" t="s">
        <v>165</v>
      </c>
      <c r="Q30" t="s">
        <v>166</v>
      </c>
      <c r="R30" t="str">
        <f t="shared" si="0"/>
        <v>PVOL-PIEVOLGAS</v>
      </c>
    </row>
    <row r="31" spans="9:18" x14ac:dyDescent="0.2">
      <c r="I31" s="75" t="s">
        <v>390</v>
      </c>
      <c r="J31" s="77" t="s">
        <v>391</v>
      </c>
      <c r="K31" s="28" t="str">
        <f>CONCATENATE(J31,"-",I31)</f>
        <v>110018-Daugavpils-Pas.</v>
      </c>
      <c r="P31" t="s">
        <v>183</v>
      </c>
      <c r="Q31" t="s">
        <v>184</v>
      </c>
      <c r="R31" t="str">
        <f t="shared" si="0"/>
        <v>RSIB-RIETUMSIBĪRIJAS</v>
      </c>
    </row>
    <row r="32" spans="9:18" ht="15" x14ac:dyDescent="0.25">
      <c r="I32" s="27" t="s">
        <v>43</v>
      </c>
      <c r="J32" s="26" t="s">
        <v>78</v>
      </c>
      <c r="K32" s="28" t="str">
        <f>CONCATENATE(J32,"-",I32)</f>
        <v>092905-Dobele</v>
      </c>
      <c r="P32" t="s">
        <v>179</v>
      </c>
      <c r="Q32" t="s">
        <v>180</v>
      </c>
      <c r="R32" t="str">
        <f t="shared" si="0"/>
        <v>SVERD-SVERDLOVA</v>
      </c>
    </row>
    <row r="33" spans="9:18" x14ac:dyDescent="0.2">
      <c r="I33" s="75" t="s">
        <v>326</v>
      </c>
      <c r="J33" s="77" t="s">
        <v>327</v>
      </c>
      <c r="K33" s="28" t="str">
        <f>CONCATENATE(J33,"-",I33)</f>
        <v>097152-Dubulti</v>
      </c>
      <c r="P33" t="s">
        <v>195</v>
      </c>
      <c r="Q33" t="s">
        <v>196</v>
      </c>
      <c r="R33" t="str">
        <f t="shared" si="0"/>
        <v>TAUST-TĀLO-AUSTRUMU</v>
      </c>
    </row>
    <row r="34" spans="9:18" x14ac:dyDescent="0.2">
      <c r="I34" s="75" t="s">
        <v>516</v>
      </c>
      <c r="J34" s="77" t="s">
        <v>517</v>
      </c>
      <c r="K34" s="28" t="str">
        <f>CONCATENATE(J34,"-",I34)</f>
        <v>114703-Eglaine</v>
      </c>
      <c r="P34" t="s">
        <v>177</v>
      </c>
      <c r="Q34" t="s">
        <v>178</v>
      </c>
      <c r="R34" t="str">
        <f t="shared" si="0"/>
        <v>TURKM-TURKMĒNIJAS</v>
      </c>
    </row>
    <row r="35" spans="9:18" x14ac:dyDescent="0.2">
      <c r="I35" s="75" t="s">
        <v>488</v>
      </c>
      <c r="J35" s="77" t="s">
        <v>489</v>
      </c>
      <c r="K35" s="28" t="str">
        <f>CONCATENATE(J35,"-",I35)</f>
        <v>113707-Eglaine-eksp.</v>
      </c>
      <c r="P35" t="s">
        <v>175</v>
      </c>
      <c r="Q35" t="s">
        <v>176</v>
      </c>
      <c r="R35" t="str">
        <f t="shared" si="0"/>
        <v>TZD-TADŽIKISTĀNA</v>
      </c>
    </row>
    <row r="36" spans="9:18" x14ac:dyDescent="0.2">
      <c r="I36" s="75" t="s">
        <v>356</v>
      </c>
      <c r="J36" s="77" t="s">
        <v>357</v>
      </c>
      <c r="K36" s="28" t="str">
        <f>CONCATENATE(J36,"-",I36)</f>
        <v>098121-Elkšķene</v>
      </c>
      <c r="P36" t="s">
        <v>173</v>
      </c>
      <c r="Q36" t="s">
        <v>174</v>
      </c>
      <c r="R36" t="str">
        <f t="shared" si="0"/>
        <v>UTI-UZBEKISTĀNA</v>
      </c>
    </row>
    <row r="37" spans="9:18" x14ac:dyDescent="0.2">
      <c r="I37" s="75" t="s">
        <v>219</v>
      </c>
      <c r="J37" s="77" t="s">
        <v>220</v>
      </c>
      <c r="K37" s="28" t="str">
        <f>CONCATENATE(J37,"-",I37)</f>
        <v>090517-Ganību Parks</v>
      </c>
      <c r="P37" t="s">
        <v>139</v>
      </c>
      <c r="Q37" t="s">
        <v>140</v>
      </c>
      <c r="R37" t="str">
        <f t="shared" si="0"/>
        <v>ZIEM-ZIEMEĻU</v>
      </c>
    </row>
    <row r="38" spans="9:18" ht="15" x14ac:dyDescent="0.25">
      <c r="I38" s="32" t="s">
        <v>50</v>
      </c>
      <c r="J38" s="33" t="s">
        <v>85</v>
      </c>
      <c r="K38" s="34" t="str">
        <f>CONCATENATE(J38,"-",I38)</f>
        <v>095509-Garkalne</v>
      </c>
      <c r="P38" t="s">
        <v>155</v>
      </c>
      <c r="Q38" t="s">
        <v>156</v>
      </c>
      <c r="R38" t="str">
        <f t="shared" si="0"/>
        <v>ZKAZ-ZIEMEĻKAUKAZA</v>
      </c>
    </row>
    <row r="39" spans="9:18" x14ac:dyDescent="0.2">
      <c r="I39" s="75" t="s">
        <v>257</v>
      </c>
      <c r="J39" s="77" t="s">
        <v>258</v>
      </c>
      <c r="K39" s="28" t="str">
        <f>CONCATENATE(J39,"-",I39)</f>
        <v>092515-Garoza</v>
      </c>
      <c r="P39" t="s">
        <v>197</v>
      </c>
      <c r="Q39" t="s">
        <v>197</v>
      </c>
      <c r="R39" s="60" t="str">
        <f>CONCATENATE(P39,"-",Q39)</f>
        <v>CITS-CITS</v>
      </c>
    </row>
    <row r="40" spans="9:18" x14ac:dyDescent="0.2">
      <c r="I40" s="75" t="s">
        <v>259</v>
      </c>
      <c r="J40" s="77" t="s">
        <v>260</v>
      </c>
      <c r="K40" s="28" t="str">
        <f>CONCATENATE(J40,"-",I40)</f>
        <v>092801-Glūda</v>
      </c>
    </row>
    <row r="41" spans="9:18" ht="15" x14ac:dyDescent="0.25">
      <c r="I41" s="27" t="s">
        <v>66</v>
      </c>
      <c r="J41" s="26" t="s">
        <v>101</v>
      </c>
      <c r="K41" s="28" t="str">
        <f>CONCATENATE(J41,"-",I41)</f>
        <v>112403-Grīva</v>
      </c>
    </row>
    <row r="42" spans="9:18" ht="15" x14ac:dyDescent="0.25">
      <c r="I42" s="76" t="s">
        <v>65</v>
      </c>
      <c r="J42" s="76" t="s">
        <v>100</v>
      </c>
      <c r="K42" s="28" t="str">
        <f>CONCATENATE(J42,"-",I42)</f>
        <v>111608-Gulbene</v>
      </c>
    </row>
    <row r="43" spans="9:18" x14ac:dyDescent="0.2">
      <c r="I43" s="74" t="s">
        <v>416</v>
      </c>
      <c r="J43" s="74" t="s">
        <v>417</v>
      </c>
      <c r="K43" s="28" t="str">
        <f>CONCATENATE(J43,"-",I43)</f>
        <v>110713-I.p.3.km.</v>
      </c>
    </row>
    <row r="44" spans="9:18" x14ac:dyDescent="0.2">
      <c r="I44" s="74" t="s">
        <v>500</v>
      </c>
      <c r="J44" s="74" t="s">
        <v>501</v>
      </c>
      <c r="K44" s="28" t="str">
        <f>CONCATENATE(J44,"-",I44)</f>
        <v>114199-I.p.Asote</v>
      </c>
    </row>
    <row r="45" spans="9:18" x14ac:dyDescent="0.2">
      <c r="I45" s="74" t="s">
        <v>440</v>
      </c>
      <c r="J45" s="74" t="s">
        <v>441</v>
      </c>
      <c r="K45" s="28" t="str">
        <f>CONCATENATE(J45,"-",I45)</f>
        <v>111542-I.p.Kalniena</v>
      </c>
    </row>
    <row r="46" spans="9:18" x14ac:dyDescent="0.2">
      <c r="I46" s="74" t="s">
        <v>506</v>
      </c>
      <c r="J46" s="74" t="s">
        <v>507</v>
      </c>
      <c r="K46" s="28" t="str">
        <f>CONCATENATE(J46,"-",I46)</f>
        <v>114324-I.p.Sergunta</v>
      </c>
    </row>
    <row r="47" spans="9:18" ht="15" x14ac:dyDescent="0.25">
      <c r="I47" s="76" t="s">
        <v>42</v>
      </c>
      <c r="J47" s="76" t="s">
        <v>77</v>
      </c>
      <c r="K47" s="28" t="str">
        <f>CONCATENATE(J47,"-",I47)</f>
        <v>092407-Iecava</v>
      </c>
    </row>
    <row r="48" spans="9:18" x14ac:dyDescent="0.2">
      <c r="I48" s="74" t="s">
        <v>438</v>
      </c>
      <c r="J48" s="74" t="s">
        <v>439</v>
      </c>
      <c r="K48" s="28" t="str">
        <f>CONCATENATE(J48,"-",I48)</f>
        <v>111307-Ieriķi</v>
      </c>
    </row>
    <row r="49" spans="9:11" x14ac:dyDescent="0.2">
      <c r="I49" s="74" t="s">
        <v>267</v>
      </c>
      <c r="J49" s="74" t="s">
        <v>268</v>
      </c>
      <c r="K49" s="28" t="str">
        <f>CONCATENATE(J49,"-",I49)</f>
        <v>093518-Ilmāja</v>
      </c>
    </row>
    <row r="50" spans="9:11" x14ac:dyDescent="0.2">
      <c r="I50" s="74" t="s">
        <v>514</v>
      </c>
      <c r="J50" s="74" t="s">
        <v>515</v>
      </c>
      <c r="K50" s="28" t="str">
        <f>CONCATENATE(J50,"-",I50)</f>
        <v>114606-Ilūkste</v>
      </c>
    </row>
    <row r="51" spans="9:11" x14ac:dyDescent="0.2">
      <c r="I51" s="74" t="s">
        <v>452</v>
      </c>
      <c r="J51" s="74" t="s">
        <v>453</v>
      </c>
      <c r="K51" s="28" t="str">
        <f>CONCATENATE(J51,"-",I51)</f>
        <v>112672-Ilzēni</v>
      </c>
    </row>
    <row r="52" spans="9:11" x14ac:dyDescent="0.2">
      <c r="I52" s="74" t="s">
        <v>318</v>
      </c>
      <c r="J52" s="74" t="s">
        <v>319</v>
      </c>
      <c r="K52" s="28" t="str">
        <f>CONCATENATE(J52,"-",I52)</f>
        <v>096906-Iļģuciems</v>
      </c>
    </row>
    <row r="53" spans="9:11" x14ac:dyDescent="0.2">
      <c r="I53" s="74" t="s">
        <v>328</v>
      </c>
      <c r="J53" s="74" t="s">
        <v>329</v>
      </c>
      <c r="K53" s="28" t="str">
        <f>CONCATENATE(J53,"-",I53)</f>
        <v>097203-Iļģuciems-eksp.</v>
      </c>
    </row>
    <row r="54" spans="9:11" x14ac:dyDescent="0.2">
      <c r="I54" s="74" t="s">
        <v>289</v>
      </c>
      <c r="J54" s="74" t="s">
        <v>290</v>
      </c>
      <c r="K54" s="28" t="str">
        <f>CONCATENATE(J54,"-",I54)</f>
        <v>095208-Inčukalns</v>
      </c>
    </row>
    <row r="55" spans="9:11" x14ac:dyDescent="0.2">
      <c r="I55" s="74" t="s">
        <v>404</v>
      </c>
      <c r="J55" s="74" t="s">
        <v>405</v>
      </c>
      <c r="K55" s="28" t="str">
        <f>CONCATENATE(J55,"-",I55)</f>
        <v>110427-Indra</v>
      </c>
    </row>
    <row r="56" spans="9:11" x14ac:dyDescent="0.2">
      <c r="I56" s="74" t="s">
        <v>398</v>
      </c>
      <c r="J56" s="74" t="s">
        <v>399</v>
      </c>
      <c r="K56" s="28" t="str">
        <f>CONCATENATE(J56,"-",I56)</f>
        <v>110200-Indra-eksp.</v>
      </c>
    </row>
    <row r="57" spans="9:11" x14ac:dyDescent="0.2">
      <c r="I57" s="74" t="s">
        <v>462</v>
      </c>
      <c r="J57" s="74" t="s">
        <v>463</v>
      </c>
      <c r="K57" s="28" t="str">
        <f>CONCATENATE(J57,"-",I57)</f>
        <v>112920-Istalsna</v>
      </c>
    </row>
    <row r="58" spans="9:11" x14ac:dyDescent="0.2">
      <c r="I58" s="74" t="s">
        <v>410</v>
      </c>
      <c r="J58" s="74" t="s">
        <v>411</v>
      </c>
      <c r="K58" s="28" t="str">
        <f>CONCATENATE(J58,"-",I58)</f>
        <v>110605-Izvalda</v>
      </c>
    </row>
    <row r="59" spans="9:11" x14ac:dyDescent="0.2">
      <c r="I59" s="74" t="s">
        <v>518</v>
      </c>
      <c r="J59" s="74" t="s">
        <v>519</v>
      </c>
      <c r="K59" s="28" t="str">
        <f>CONCATENATE(J59,"-",I59)</f>
        <v>117500-Jaunkalsnava</v>
      </c>
    </row>
    <row r="60" spans="9:11" x14ac:dyDescent="0.2">
      <c r="I60" s="74" t="s">
        <v>432</v>
      </c>
      <c r="J60" s="74" t="s">
        <v>433</v>
      </c>
      <c r="K60" s="28" t="str">
        <f>CONCATENATE(J60,"-",I60)</f>
        <v>111114-Jāņamuiža</v>
      </c>
    </row>
    <row r="61" spans="9:11" ht="15" x14ac:dyDescent="0.25">
      <c r="I61" s="76" t="s">
        <v>41</v>
      </c>
      <c r="J61" s="76" t="s">
        <v>76</v>
      </c>
      <c r="K61" s="28" t="str">
        <f>CONCATENATE(J61,"-",I61)</f>
        <v>091809-Jelgava</v>
      </c>
    </row>
    <row r="62" spans="9:11" x14ac:dyDescent="0.2">
      <c r="I62" s="74" t="s">
        <v>235</v>
      </c>
      <c r="J62" s="74" t="s">
        <v>236</v>
      </c>
      <c r="K62" s="28" t="str">
        <f>CONCATENATE(J62,"-",I62)</f>
        <v>091813-Jelgava II parks</v>
      </c>
    </row>
    <row r="63" spans="9:11" x14ac:dyDescent="0.2">
      <c r="I63" s="74" t="s">
        <v>504</v>
      </c>
      <c r="J63" s="74" t="s">
        <v>505</v>
      </c>
      <c r="K63" s="28" t="str">
        <f>CONCATENATE(J63,"-",I63)</f>
        <v>114318-Jersika</v>
      </c>
    </row>
    <row r="64" spans="9:11" x14ac:dyDescent="0.2">
      <c r="I64" s="74" t="s">
        <v>295</v>
      </c>
      <c r="J64" s="74" t="s">
        <v>296</v>
      </c>
      <c r="K64" s="28" t="str">
        <f>CONCATENATE(J64,"-",I64)</f>
        <v>095706-Jugla</v>
      </c>
    </row>
    <row r="65" spans="9:11" x14ac:dyDescent="0.2">
      <c r="I65" s="74" t="s">
        <v>265</v>
      </c>
      <c r="J65" s="74" t="s">
        <v>266</v>
      </c>
      <c r="K65" s="28" t="str">
        <f>CONCATENATE(J65,"-",I65)</f>
        <v>093503-Kalvene</v>
      </c>
    </row>
    <row r="66" spans="9:11" x14ac:dyDescent="0.2">
      <c r="I66" s="74" t="s">
        <v>344</v>
      </c>
      <c r="J66" s="74" t="s">
        <v>345</v>
      </c>
      <c r="K66" s="28" t="str">
        <f>CONCATENATE(J66,"-",I66)</f>
        <v>097805-Kandava</v>
      </c>
    </row>
    <row r="67" spans="9:11" x14ac:dyDescent="0.2">
      <c r="I67" s="74" t="s">
        <v>446</v>
      </c>
      <c r="J67" s="74" t="s">
        <v>447</v>
      </c>
      <c r="K67" s="28" t="str">
        <f>CONCATENATE(J67,"-",I67)</f>
        <v>112600-Kārsava</v>
      </c>
    </row>
    <row r="68" spans="9:11" x14ac:dyDescent="0.2">
      <c r="I68" s="74" t="s">
        <v>444</v>
      </c>
      <c r="J68" s="74" t="s">
        <v>445</v>
      </c>
      <c r="K68" s="28" t="str">
        <f>CONCATENATE(J68,"-",I68)</f>
        <v>112507-Kārsava-eksp.</v>
      </c>
    </row>
    <row r="69" spans="9:11" x14ac:dyDescent="0.2">
      <c r="I69" s="74" t="s">
        <v>271</v>
      </c>
      <c r="J69" s="74" t="s">
        <v>272</v>
      </c>
      <c r="K69" s="28" t="str">
        <f>CONCATENATE(J69,"-",I69)</f>
        <v>093607-Koknese</v>
      </c>
    </row>
    <row r="70" spans="9:11" x14ac:dyDescent="0.2">
      <c r="I70" s="74" t="s">
        <v>414</v>
      </c>
      <c r="J70" s="74" t="s">
        <v>415</v>
      </c>
      <c r="K70" s="28" t="str">
        <f>CONCATENATE(J70,"-",I70)</f>
        <v>110709-Krauja</v>
      </c>
    </row>
    <row r="71" spans="9:11" ht="15" x14ac:dyDescent="0.25">
      <c r="I71" s="76" t="s">
        <v>63</v>
      </c>
      <c r="J71" s="76" t="s">
        <v>98</v>
      </c>
      <c r="K71" s="28" t="str">
        <f>CONCATENATE(J71,"-",I71)</f>
        <v>110501-Krāslava</v>
      </c>
    </row>
    <row r="72" spans="9:11" x14ac:dyDescent="0.2">
      <c r="I72" s="74" t="s">
        <v>386</v>
      </c>
      <c r="J72" s="74" t="s">
        <v>387</v>
      </c>
      <c r="K72" s="28" t="str">
        <f>CONCATENATE(J72,"-",I72)</f>
        <v>099904-Krievu sala</v>
      </c>
    </row>
    <row r="73" spans="9:11" ht="15" x14ac:dyDescent="0.25">
      <c r="I73" s="76" t="s">
        <v>61</v>
      </c>
      <c r="J73" s="76" t="s">
        <v>96</v>
      </c>
      <c r="K73" s="28" t="str">
        <f>CONCATENATE(J73,"-",I73)</f>
        <v>099001-Krievu sala eksp.</v>
      </c>
    </row>
    <row r="74" spans="9:11" x14ac:dyDescent="0.2">
      <c r="I74" s="74" t="s">
        <v>293</v>
      </c>
      <c r="J74" s="74" t="s">
        <v>294</v>
      </c>
      <c r="K74" s="28" t="str">
        <f>CONCATENATE(J74,"-",I74)</f>
        <v>095405-Krievupe</v>
      </c>
    </row>
    <row r="75" spans="9:11" ht="15" x14ac:dyDescent="0.25">
      <c r="I75" s="76" t="s">
        <v>69</v>
      </c>
      <c r="J75" s="76" t="s">
        <v>104</v>
      </c>
      <c r="K75" s="28" t="str">
        <f>CONCATENATE(J75,"-",I75)</f>
        <v>114201-Krustpils</v>
      </c>
    </row>
    <row r="76" spans="9:11" x14ac:dyDescent="0.2">
      <c r="I76" s="74" t="s">
        <v>442</v>
      </c>
      <c r="J76" s="74" t="s">
        <v>443</v>
      </c>
      <c r="K76" s="28" t="str">
        <f>CONCATENATE(J76,"-",I76)</f>
        <v>112314-Kurcums</v>
      </c>
    </row>
    <row r="77" spans="9:11" x14ac:dyDescent="0.2">
      <c r="I77" s="74" t="s">
        <v>400</v>
      </c>
      <c r="J77" s="74" t="s">
        <v>401</v>
      </c>
      <c r="K77" s="28" t="str">
        <f>CONCATENATE(J77,"-",I77)</f>
        <v>110304-Kurcums-eksp.</v>
      </c>
    </row>
    <row r="78" spans="9:11" x14ac:dyDescent="0.2">
      <c r="I78" s="74" t="s">
        <v>498</v>
      </c>
      <c r="J78" s="74" t="s">
        <v>499</v>
      </c>
      <c r="K78" s="28" t="str">
        <f>CONCATENATE(J78,"-",I78)</f>
        <v>114127-Kūkas</v>
      </c>
    </row>
    <row r="79" spans="9:11" x14ac:dyDescent="0.2">
      <c r="I79" s="74" t="s">
        <v>332</v>
      </c>
      <c r="J79" s="74" t="s">
        <v>333</v>
      </c>
      <c r="K79" s="28" t="str">
        <f>CONCATENATE(J79,"-",I79)</f>
        <v>097326-Ķemeri</v>
      </c>
    </row>
    <row r="80" spans="9:11" x14ac:dyDescent="0.2">
      <c r="I80" s="74" t="s">
        <v>249</v>
      </c>
      <c r="J80" s="74" t="s">
        <v>250</v>
      </c>
      <c r="K80" s="28" t="str">
        <f>CONCATENATE(J80,"-",I80)</f>
        <v>092110-Lāčplēsis</v>
      </c>
    </row>
    <row r="81" spans="9:11" x14ac:dyDescent="0.2">
      <c r="I81" s="74" t="s">
        <v>316</v>
      </c>
      <c r="J81" s="74" t="s">
        <v>317</v>
      </c>
      <c r="K81" s="28" t="str">
        <f>CONCATENATE(J81,"-",I81)</f>
        <v>096802-Lāčupe</v>
      </c>
    </row>
    <row r="82" spans="9:11" x14ac:dyDescent="0.2">
      <c r="I82" s="74" t="s">
        <v>275</v>
      </c>
      <c r="J82" s="74" t="s">
        <v>276</v>
      </c>
      <c r="K82" s="28" t="str">
        <f>CONCATENATE(J82,"-",I82)</f>
        <v>094008-Lielvārde</v>
      </c>
    </row>
    <row r="83" spans="9:11" ht="15" x14ac:dyDescent="0.25">
      <c r="I83" s="76" t="s">
        <v>59</v>
      </c>
      <c r="J83" s="76" t="s">
        <v>94</v>
      </c>
      <c r="K83" s="28" t="str">
        <f>CONCATENATE(J83,"-",I83)</f>
        <v>098600-Liepāja</v>
      </c>
    </row>
    <row r="84" spans="9:11" x14ac:dyDescent="0.2">
      <c r="I84" s="74" t="s">
        <v>370</v>
      </c>
      <c r="J84" s="74" t="s">
        <v>371</v>
      </c>
      <c r="K84" s="28" t="str">
        <f>CONCATENATE(J84,"-",I84)</f>
        <v>098625-Liepāja C parks</v>
      </c>
    </row>
    <row r="85" spans="9:11" ht="15" x14ac:dyDescent="0.25">
      <c r="I85" s="76" t="s">
        <v>60</v>
      </c>
      <c r="J85" s="76" t="s">
        <v>95</v>
      </c>
      <c r="K85" s="28" t="str">
        <f>CONCATENATE(J85,"-",I85)</f>
        <v>098704-Liepāja eksp.</v>
      </c>
    </row>
    <row r="86" spans="9:11" x14ac:dyDescent="0.2">
      <c r="I86" s="74" t="s">
        <v>301</v>
      </c>
      <c r="J86" s="74" t="s">
        <v>302</v>
      </c>
      <c r="K86" s="28" t="str">
        <f>CONCATENATE(J86,"-",I86)</f>
        <v>096037-Lilaste</v>
      </c>
    </row>
    <row r="87" spans="9:11" x14ac:dyDescent="0.2">
      <c r="I87" s="74" t="s">
        <v>348</v>
      </c>
      <c r="J87" s="74" t="s">
        <v>349</v>
      </c>
      <c r="K87" s="28" t="str">
        <f>CONCATENATE(J87,"-",I87)</f>
        <v>098013-Līči</v>
      </c>
    </row>
    <row r="88" spans="9:11" x14ac:dyDescent="0.2">
      <c r="I88" s="74" t="s">
        <v>285</v>
      </c>
      <c r="J88" s="74" t="s">
        <v>286</v>
      </c>
      <c r="K88" s="28" t="str">
        <f>CONCATENATE(J88,"-",I88)</f>
        <v>095104-Līgatne</v>
      </c>
    </row>
    <row r="89" spans="9:11" x14ac:dyDescent="0.2">
      <c r="I89" s="74" t="s">
        <v>510</v>
      </c>
      <c r="J89" s="74" t="s">
        <v>511</v>
      </c>
      <c r="K89" s="28" t="str">
        <f>CONCATENATE(J89,"-",I89)</f>
        <v>114432-Līksna</v>
      </c>
    </row>
    <row r="90" spans="9:11" ht="15" x14ac:dyDescent="0.25">
      <c r="I90" s="76" t="s">
        <v>203</v>
      </c>
      <c r="J90" s="76" t="s">
        <v>204</v>
      </c>
      <c r="K90" s="28" t="str">
        <f>CONCATENATE(J90,"-",I90)</f>
        <v>114305-Līvāni</v>
      </c>
    </row>
    <row r="91" spans="9:11" x14ac:dyDescent="0.2">
      <c r="I91" s="74" t="s">
        <v>340</v>
      </c>
      <c r="J91" s="74" t="s">
        <v>341</v>
      </c>
      <c r="K91" s="28" t="str">
        <f>CONCATENATE(J91,"-",I91)</f>
        <v>097646-Līvbērze</v>
      </c>
    </row>
    <row r="92" spans="9:11" x14ac:dyDescent="0.2">
      <c r="I92" s="74" t="s">
        <v>430</v>
      </c>
      <c r="J92" s="74" t="s">
        <v>431</v>
      </c>
      <c r="K92" s="28" t="str">
        <f>CONCATENATE(J92,"-",I92)</f>
        <v>111107-Lode</v>
      </c>
    </row>
    <row r="93" spans="9:11" x14ac:dyDescent="0.2">
      <c r="I93" s="74" t="s">
        <v>464</v>
      </c>
      <c r="J93" s="74" t="s">
        <v>465</v>
      </c>
      <c r="K93" s="28" t="str">
        <f>CONCATENATE(J93,"-",I93)</f>
        <v>113001-Ludza</v>
      </c>
    </row>
    <row r="94" spans="9:11" x14ac:dyDescent="0.2">
      <c r="I94" s="74" t="s">
        <v>420</v>
      </c>
      <c r="J94" s="74" t="s">
        <v>421</v>
      </c>
      <c r="K94" s="28" t="str">
        <f>CONCATENATE(J94,"-",I94)</f>
        <v>110817-Lugaži</v>
      </c>
    </row>
    <row r="95" spans="9:11" x14ac:dyDescent="0.2">
      <c r="I95" s="74" t="s">
        <v>418</v>
      </c>
      <c r="J95" s="74" t="s">
        <v>419</v>
      </c>
      <c r="K95" s="28" t="str">
        <f>CONCATENATE(J95,"-",I95)</f>
        <v>110802-Lugaži-eksp.</v>
      </c>
    </row>
    <row r="96" spans="9:11" ht="15" x14ac:dyDescent="0.25">
      <c r="I96" s="76" t="s">
        <v>70</v>
      </c>
      <c r="J96" s="76" t="s">
        <v>105</v>
      </c>
      <c r="K96" s="28" t="str">
        <f>CONCATENATE(J96,"-",I96)</f>
        <v>117106-Madona</v>
      </c>
    </row>
    <row r="97" spans="9:11" x14ac:dyDescent="0.2">
      <c r="I97" s="74" t="s">
        <v>478</v>
      </c>
      <c r="J97" s="74" t="s">
        <v>479</v>
      </c>
      <c r="K97" s="28" t="str">
        <f>CONCATENATE(J97,"-",I97)</f>
        <v>113302-Malta</v>
      </c>
    </row>
    <row r="98" spans="9:11" ht="15" x14ac:dyDescent="0.25">
      <c r="I98" s="76" t="s">
        <v>53</v>
      </c>
      <c r="J98" s="76" t="s">
        <v>88</v>
      </c>
      <c r="K98" s="28" t="str">
        <f>CONCATENATE(J98,"-",I98)</f>
        <v>096408-Mangaļi</v>
      </c>
    </row>
    <row r="99" spans="9:11" x14ac:dyDescent="0.2">
      <c r="I99" s="74" t="s">
        <v>53</v>
      </c>
      <c r="J99" s="74" t="s">
        <v>311</v>
      </c>
      <c r="K99" s="28" t="str">
        <f>CONCATENATE(J99,"-",I99)</f>
        <v>096404-Mangaļi</v>
      </c>
    </row>
    <row r="100" spans="9:11" ht="15" x14ac:dyDescent="0.25">
      <c r="I100" s="76" t="s">
        <v>54</v>
      </c>
      <c r="J100" s="76" t="s">
        <v>89</v>
      </c>
      <c r="K100" s="28" t="str">
        <f>CONCATENATE(J100,"-",I100)</f>
        <v>096605-Mangaļi eksp.</v>
      </c>
    </row>
    <row r="101" spans="9:11" ht="15" x14ac:dyDescent="0.25">
      <c r="I101" s="76" t="s">
        <v>40</v>
      </c>
      <c r="J101" s="76" t="s">
        <v>75</v>
      </c>
      <c r="K101" s="28" t="str">
        <f>CONCATENATE(J101,"-",I101)</f>
        <v>091705-Meitene</v>
      </c>
    </row>
    <row r="102" spans="9:11" x14ac:dyDescent="0.2">
      <c r="I102" s="74" t="s">
        <v>229</v>
      </c>
      <c r="J102" s="74" t="s">
        <v>230</v>
      </c>
      <c r="K102" s="28" t="str">
        <f>CONCATENATE(J102,"-",I102)</f>
        <v>091404-Meitene-eksp.</v>
      </c>
    </row>
    <row r="103" spans="9:11" x14ac:dyDescent="0.2">
      <c r="I103" s="74" t="s">
        <v>245</v>
      </c>
      <c r="J103" s="74" t="s">
        <v>246</v>
      </c>
      <c r="K103" s="28" t="str">
        <f>CONCATENATE(J103,"-",I103)</f>
        <v>092021-Menta</v>
      </c>
    </row>
    <row r="104" spans="9:11" x14ac:dyDescent="0.2">
      <c r="I104" s="74" t="s">
        <v>496</v>
      </c>
      <c r="J104" s="74" t="s">
        <v>497</v>
      </c>
      <c r="K104" s="28" t="str">
        <f>CONCATENATE(J104,"-",I104)</f>
        <v>114019-Mežāre</v>
      </c>
    </row>
    <row r="105" spans="9:11" x14ac:dyDescent="0.2">
      <c r="I105" s="74" t="s">
        <v>450</v>
      </c>
      <c r="J105" s="74" t="s">
        <v>451</v>
      </c>
      <c r="K105" s="28" t="str">
        <f>CONCATENATE(J105,"-",I105)</f>
        <v>112668-Mežvidi</v>
      </c>
    </row>
    <row r="106" spans="9:11" x14ac:dyDescent="0.2">
      <c r="I106" s="74" t="s">
        <v>253</v>
      </c>
      <c r="J106" s="74" t="s">
        <v>254</v>
      </c>
      <c r="K106" s="28" t="str">
        <f>CONCATENATE(J106,"-",I106)</f>
        <v>092303-Misa</v>
      </c>
    </row>
    <row r="107" spans="9:11" x14ac:dyDescent="0.2">
      <c r="I107" s="74" t="s">
        <v>412</v>
      </c>
      <c r="J107" s="74" t="s">
        <v>413</v>
      </c>
      <c r="K107" s="28" t="str">
        <f>CONCATENATE(J107,"-",I107)</f>
        <v>110624-Naujene</v>
      </c>
    </row>
    <row r="108" spans="9:11" x14ac:dyDescent="0.2">
      <c r="I108" s="74" t="s">
        <v>460</v>
      </c>
      <c r="J108" s="74" t="s">
        <v>461</v>
      </c>
      <c r="K108" s="28" t="str">
        <f>CONCATENATE(J108,"-",I108)</f>
        <v>112916-Nerza</v>
      </c>
    </row>
    <row r="109" spans="9:11" x14ac:dyDescent="0.2">
      <c r="I109" s="74" t="s">
        <v>402</v>
      </c>
      <c r="J109" s="74" t="s">
        <v>403</v>
      </c>
      <c r="K109" s="28" t="str">
        <f>CONCATENATE(J109,"-",I109)</f>
        <v>110412-Niedrīca</v>
      </c>
    </row>
    <row r="110" spans="9:11" x14ac:dyDescent="0.2">
      <c r="I110" s="74" t="s">
        <v>512</v>
      </c>
      <c r="J110" s="74" t="s">
        <v>513</v>
      </c>
      <c r="K110" s="28" t="str">
        <f>CONCATENATE(J110,"-",I110)</f>
        <v>114466-Nīcgale</v>
      </c>
    </row>
    <row r="111" spans="9:11" x14ac:dyDescent="0.2">
      <c r="I111" s="74" t="s">
        <v>277</v>
      </c>
      <c r="J111" s="74" t="s">
        <v>278</v>
      </c>
      <c r="K111" s="28" t="str">
        <f>CONCATENATE(J111,"-",I111)</f>
        <v>094101-Ogre</v>
      </c>
    </row>
    <row r="112" spans="9:11" ht="15" x14ac:dyDescent="0.25">
      <c r="I112" s="76" t="s">
        <v>39</v>
      </c>
      <c r="J112" s="76" t="s">
        <v>74</v>
      </c>
      <c r="K112" s="28" t="str">
        <f>CONCATENATE(J112,"-",I112)</f>
        <v>091508-Olaine</v>
      </c>
    </row>
    <row r="113" spans="9:11" ht="15" x14ac:dyDescent="0.25">
      <c r="I113" s="76" t="s">
        <v>71</v>
      </c>
      <c r="J113" s="76" t="s">
        <v>106</v>
      </c>
      <c r="K113" s="28" t="str">
        <f>CONCATENATE(J113,"-",I113)</f>
        <v>117604-Pļaviņas</v>
      </c>
    </row>
    <row r="114" spans="9:11" x14ac:dyDescent="0.2">
      <c r="I114" s="74" t="s">
        <v>314</v>
      </c>
      <c r="J114" s="74" t="s">
        <v>315</v>
      </c>
      <c r="K114" s="28" t="str">
        <f>CONCATENATE(J114,"-",I114)</f>
        <v>096766-Priedaine</v>
      </c>
    </row>
    <row r="115" spans="9:11" x14ac:dyDescent="0.2">
      <c r="I115" s="74" t="s">
        <v>448</v>
      </c>
      <c r="J115" s="74" t="s">
        <v>449</v>
      </c>
      <c r="K115" s="28" t="str">
        <f>CONCATENATE(J115,"-",I115)</f>
        <v>112653-Pureņi</v>
      </c>
    </row>
    <row r="116" spans="9:11" x14ac:dyDescent="0.2">
      <c r="I116" s="74" t="s">
        <v>380</v>
      </c>
      <c r="J116" s="74" t="s">
        <v>381</v>
      </c>
      <c r="K116" s="28" t="str">
        <f>CONCATENATE(J116,"-",I116)</f>
        <v>099600-Reņģe</v>
      </c>
    </row>
    <row r="117" spans="9:11" x14ac:dyDescent="0.2">
      <c r="I117" s="74" t="s">
        <v>380</v>
      </c>
      <c r="J117" s="74" t="s">
        <v>382</v>
      </c>
      <c r="K117" s="28" t="str">
        <f>CONCATENATE(J117,"-",I117)</f>
        <v>099603-Reņģe</v>
      </c>
    </row>
    <row r="118" spans="9:11" x14ac:dyDescent="0.2">
      <c r="I118" s="74" t="s">
        <v>380</v>
      </c>
      <c r="J118" s="74" t="s">
        <v>383</v>
      </c>
      <c r="K118" s="28" t="str">
        <f>CONCATENATE(J118,"-",I118)</f>
        <v>099618-Reņģe</v>
      </c>
    </row>
    <row r="119" spans="9:11" x14ac:dyDescent="0.2">
      <c r="I119" s="74" t="s">
        <v>384</v>
      </c>
      <c r="J119" s="74" t="s">
        <v>385</v>
      </c>
      <c r="K119" s="28" t="str">
        <f>CONCATENATE(J119,"-",I119)</f>
        <v>099707-Reņģe-eksp.</v>
      </c>
    </row>
    <row r="120" spans="9:11" x14ac:dyDescent="0.2">
      <c r="I120" s="74" t="s">
        <v>472</v>
      </c>
      <c r="J120" s="74" t="s">
        <v>473</v>
      </c>
      <c r="K120" s="28" t="str">
        <f>CONCATENATE(J120,"-",I120)</f>
        <v>113120-Rēzekne</v>
      </c>
    </row>
    <row r="121" spans="9:11" x14ac:dyDescent="0.2">
      <c r="I121" s="74" t="s">
        <v>456</v>
      </c>
      <c r="J121" s="74" t="s">
        <v>457</v>
      </c>
      <c r="K121" s="28" t="str">
        <f>CONCATENATE(J121,"-",I121)</f>
        <v>112723-Rēzekne I</v>
      </c>
    </row>
    <row r="122" spans="9:11" ht="15" x14ac:dyDescent="0.25">
      <c r="I122" s="76" t="s">
        <v>67</v>
      </c>
      <c r="J122" s="76" t="s">
        <v>102</v>
      </c>
      <c r="K122" s="28" t="str">
        <f>CONCATENATE(J122,"-",I122)</f>
        <v>113105-Rēzekne II</v>
      </c>
    </row>
    <row r="123" spans="9:11" x14ac:dyDescent="0.2">
      <c r="I123" s="74" t="s">
        <v>474</v>
      </c>
      <c r="J123" s="74" t="s">
        <v>475</v>
      </c>
      <c r="K123" s="28" t="str">
        <f>CONCATENATE(J123,"-",I123)</f>
        <v>113209-Rēzekne II A parks</v>
      </c>
    </row>
    <row r="124" spans="9:11" x14ac:dyDescent="0.2">
      <c r="I124" s="74" t="s">
        <v>221</v>
      </c>
      <c r="J124" s="74" t="s">
        <v>222</v>
      </c>
      <c r="K124" s="28" t="str">
        <f>CONCATENATE(J124,"-",I124)</f>
        <v>090609-Rīga Krasta-eksp.</v>
      </c>
    </row>
    <row r="125" spans="9:11" x14ac:dyDescent="0.2">
      <c r="I125" s="74" t="s">
        <v>213</v>
      </c>
      <c r="J125" s="74" t="s">
        <v>214</v>
      </c>
      <c r="K125" s="28" t="str">
        <f>CONCATENATE(J125,"-",I125)</f>
        <v>090308-Rīga Pasažieru Vagonu parks</v>
      </c>
    </row>
    <row r="126" spans="9:11" x14ac:dyDescent="0.2">
      <c r="I126" s="74" t="s">
        <v>217</v>
      </c>
      <c r="J126" s="74" t="s">
        <v>218</v>
      </c>
      <c r="K126" s="28" t="str">
        <f>CONCATENATE(J126,"-",I126)</f>
        <v>090505-Rīga-Krasta</v>
      </c>
    </row>
    <row r="127" spans="9:11" ht="15" x14ac:dyDescent="0.25">
      <c r="I127" s="76" t="s">
        <v>199</v>
      </c>
      <c r="J127" s="76" t="s">
        <v>200</v>
      </c>
      <c r="K127" s="28" t="str">
        <f>CONCATENATE(J127,"-",I127)</f>
        <v>090100-Rīga-Pasažieru</v>
      </c>
    </row>
    <row r="128" spans="9:11" ht="15" x14ac:dyDescent="0.25">
      <c r="I128" s="76" t="s">
        <v>47</v>
      </c>
      <c r="J128" s="76" t="s">
        <v>82</v>
      </c>
      <c r="K128" s="28" t="str">
        <f>CONCATENATE(J128,"-",I128)</f>
        <v>094309-Rīga-Preču</v>
      </c>
    </row>
    <row r="129" spans="9:11" ht="15" x14ac:dyDescent="0.25">
      <c r="I129" s="76" t="s">
        <v>56</v>
      </c>
      <c r="J129" s="76" t="s">
        <v>91</v>
      </c>
      <c r="K129" s="28" t="str">
        <f>CONCATENATE(J129,"-",I129)</f>
        <v>097909-Sabile</v>
      </c>
    </row>
    <row r="130" spans="9:11" x14ac:dyDescent="0.2">
      <c r="I130" s="74" t="s">
        <v>470</v>
      </c>
      <c r="J130" s="74" t="s">
        <v>471</v>
      </c>
      <c r="K130" s="28" t="str">
        <f>CONCATENATE(J130,"-",I130)</f>
        <v>113112-Sakstagals</v>
      </c>
    </row>
    <row r="131" spans="9:11" x14ac:dyDescent="0.2">
      <c r="I131" s="74" t="s">
        <v>279</v>
      </c>
      <c r="J131" s="74" t="s">
        <v>280</v>
      </c>
      <c r="K131" s="28" t="str">
        <f>CONCATENATE(J131,"-",I131)</f>
        <v>094205-Salaspils</v>
      </c>
    </row>
    <row r="132" spans="9:11" ht="15" x14ac:dyDescent="0.25">
      <c r="I132" s="76" t="s">
        <v>45</v>
      </c>
      <c r="J132" s="76" t="s">
        <v>80</v>
      </c>
      <c r="K132" s="28" t="str">
        <f>CONCATENATE(J132,"-",I132)</f>
        <v>093306-Saldus</v>
      </c>
    </row>
    <row r="133" spans="9:11" ht="15" x14ac:dyDescent="0.25">
      <c r="I133" s="76" t="s">
        <v>205</v>
      </c>
      <c r="J133" s="76" t="s">
        <v>206</v>
      </c>
      <c r="K133" s="28" t="str">
        <f>CONCATENATE(J133,"-",I133)</f>
        <v>096501-Sarkandaugava</v>
      </c>
    </row>
    <row r="134" spans="9:11" ht="15" x14ac:dyDescent="0.25">
      <c r="I134" s="76" t="s">
        <v>207</v>
      </c>
      <c r="J134" s="76" t="s">
        <v>208</v>
      </c>
      <c r="K134" s="28" t="str">
        <f>CONCATENATE(J134,"-",I134)</f>
        <v>095602-Sarkandaugava-eksp.</v>
      </c>
    </row>
    <row r="135" spans="9:11" x14ac:dyDescent="0.2">
      <c r="I135" s="74" t="s">
        <v>422</v>
      </c>
      <c r="J135" s="74" t="s">
        <v>423</v>
      </c>
      <c r="K135" s="28" t="str">
        <f>CONCATENATE(J135,"-",I135)</f>
        <v>110821-Saule</v>
      </c>
    </row>
    <row r="136" spans="9:11" x14ac:dyDescent="0.2">
      <c r="I136" s="74" t="s">
        <v>299</v>
      </c>
      <c r="J136" s="74" t="s">
        <v>300</v>
      </c>
      <c r="K136" s="28" t="str">
        <f>CONCATENATE(J136,"-",I136)</f>
        <v>096003-Saulkrasti</v>
      </c>
    </row>
    <row r="137" spans="9:11" x14ac:dyDescent="0.2">
      <c r="I137" s="74" t="s">
        <v>281</v>
      </c>
      <c r="J137" s="74" t="s">
        <v>282</v>
      </c>
      <c r="K137" s="28" t="str">
        <f>CONCATENATE(J137,"-",I137)</f>
        <v>094402-Saurieši</v>
      </c>
    </row>
    <row r="138" spans="9:11" x14ac:dyDescent="0.2">
      <c r="I138" s="74" t="s">
        <v>241</v>
      </c>
      <c r="J138" s="74" t="s">
        <v>242</v>
      </c>
      <c r="K138" s="28" t="str">
        <f>CONCATENATE(J138,"-",I138)</f>
        <v>091936-Sece</v>
      </c>
    </row>
    <row r="139" spans="9:11" x14ac:dyDescent="0.2">
      <c r="I139" s="74" t="s">
        <v>239</v>
      </c>
      <c r="J139" s="74" t="s">
        <v>240</v>
      </c>
      <c r="K139" s="28" t="str">
        <f>CONCATENATE(J139,"-",I139)</f>
        <v>091917-Sēlpils</v>
      </c>
    </row>
    <row r="140" spans="9:11" x14ac:dyDescent="0.2">
      <c r="I140" s="74" t="s">
        <v>287</v>
      </c>
      <c r="J140" s="74" t="s">
        <v>288</v>
      </c>
      <c r="K140" s="28" t="str">
        <f>CONCATENATE(J140,"-",I140)</f>
        <v>095119-Sigulda</v>
      </c>
    </row>
    <row r="141" spans="9:11" x14ac:dyDescent="0.2">
      <c r="I141" s="74" t="s">
        <v>406</v>
      </c>
      <c r="J141" s="74" t="s">
        <v>407</v>
      </c>
      <c r="K141" s="28" t="str">
        <f>CONCATENATE(J141,"-",I141)</f>
        <v>110516-Silava</v>
      </c>
    </row>
    <row r="142" spans="9:11" x14ac:dyDescent="0.2">
      <c r="I142" s="74" t="s">
        <v>408</v>
      </c>
      <c r="J142" s="74" t="s">
        <v>409</v>
      </c>
      <c r="K142" s="28" t="str">
        <f>CONCATENATE(J142,"-",I142)</f>
        <v>110520-Skaista</v>
      </c>
    </row>
    <row r="143" spans="9:11" x14ac:dyDescent="0.2">
      <c r="I143" s="74" t="s">
        <v>273</v>
      </c>
      <c r="J143" s="74" t="s">
        <v>274</v>
      </c>
      <c r="K143" s="28" t="str">
        <f>CONCATENATE(J143,"-",I143)</f>
        <v>093804-Skrīveri</v>
      </c>
    </row>
    <row r="144" spans="9:11" x14ac:dyDescent="0.2">
      <c r="I144" s="74" t="s">
        <v>263</v>
      </c>
      <c r="J144" s="74" t="s">
        <v>264</v>
      </c>
      <c r="K144" s="28" t="str">
        <f>CONCATENATE(J144,"-",I144)</f>
        <v>093409-Skrunda</v>
      </c>
    </row>
    <row r="145" spans="9:11" x14ac:dyDescent="0.2">
      <c r="I145" s="74" t="s">
        <v>223</v>
      </c>
      <c r="J145" s="74" t="s">
        <v>224</v>
      </c>
      <c r="K145" s="28" t="str">
        <f>CONCATENATE(J145,"-",I145)</f>
        <v>090702-Skulte</v>
      </c>
    </row>
    <row r="146" spans="9:11" x14ac:dyDescent="0.2">
      <c r="I146" s="74" t="s">
        <v>225</v>
      </c>
      <c r="J146" s="74" t="s">
        <v>226</v>
      </c>
      <c r="K146" s="28" t="str">
        <f>CONCATENATE(J146,"-",I146)</f>
        <v>090967-Skulte-eksp.</v>
      </c>
    </row>
    <row r="147" spans="9:11" x14ac:dyDescent="0.2">
      <c r="I147" s="74" t="s">
        <v>342</v>
      </c>
      <c r="J147" s="74" t="s">
        <v>343</v>
      </c>
      <c r="K147" s="28" t="str">
        <f>CONCATENATE(J147,"-",I147)</f>
        <v>097720-Slampe</v>
      </c>
    </row>
    <row r="148" spans="9:11" x14ac:dyDescent="0.2">
      <c r="I148" s="74" t="s">
        <v>330</v>
      </c>
      <c r="J148" s="74" t="s">
        <v>331</v>
      </c>
      <c r="K148" s="28" t="str">
        <f>CONCATENATE(J148,"-",I148)</f>
        <v>097307-Sloka</v>
      </c>
    </row>
    <row r="149" spans="9:11" x14ac:dyDescent="0.2">
      <c r="I149" s="74" t="s">
        <v>350</v>
      </c>
      <c r="J149" s="74" t="s">
        <v>351</v>
      </c>
      <c r="K149" s="28" t="str">
        <f>CONCATENATE(J149,"-",I149)</f>
        <v>098028-Spāre</v>
      </c>
    </row>
    <row r="150" spans="9:11" x14ac:dyDescent="0.2">
      <c r="I150" s="74" t="s">
        <v>346</v>
      </c>
      <c r="J150" s="74" t="s">
        <v>347</v>
      </c>
      <c r="K150" s="28" t="str">
        <f>CONCATENATE(J150,"-",I150)</f>
        <v>098009-Stende</v>
      </c>
    </row>
    <row r="151" spans="9:11" x14ac:dyDescent="0.2">
      <c r="I151" s="74" t="s">
        <v>492</v>
      </c>
      <c r="J151" s="74" t="s">
        <v>493</v>
      </c>
      <c r="K151" s="28" t="str">
        <f>CONCATENATE(J151,"-",I151)</f>
        <v>113904-Stirniene</v>
      </c>
    </row>
    <row r="152" spans="9:11" x14ac:dyDescent="0.2">
      <c r="I152" s="74" t="s">
        <v>424</v>
      </c>
      <c r="J152" s="74" t="s">
        <v>425</v>
      </c>
      <c r="K152" s="28" t="str">
        <f>CONCATENATE(J152,"-",I152)</f>
        <v>110906-Strenči</v>
      </c>
    </row>
    <row r="153" spans="9:11" ht="15" x14ac:dyDescent="0.25">
      <c r="I153" s="76" t="s">
        <v>21</v>
      </c>
      <c r="J153" s="76" t="s">
        <v>72</v>
      </c>
      <c r="K153" s="28" t="str">
        <f>CONCATENATE(J153,"-",I153)</f>
        <v>090007-Šķirotava</v>
      </c>
    </row>
    <row r="154" spans="9:11" x14ac:dyDescent="0.2">
      <c r="I154" s="74" t="s">
        <v>211</v>
      </c>
      <c r="J154" s="74" t="s">
        <v>212</v>
      </c>
      <c r="K154" s="28" t="str">
        <f>CONCATENATE(J154,"-",I154)</f>
        <v>090083-Šķirotava C parks</v>
      </c>
    </row>
    <row r="155" spans="9:11" x14ac:dyDescent="0.2">
      <c r="I155" s="74" t="s">
        <v>209</v>
      </c>
      <c r="J155" s="74" t="s">
        <v>210</v>
      </c>
      <c r="K155" s="28" t="str">
        <f>CONCATENATE(J155,"-",I155)</f>
        <v>090064-Šķirotava J parks(Šķirotava J)</v>
      </c>
    </row>
    <row r="156" spans="9:11" x14ac:dyDescent="0.2">
      <c r="I156" s="74" t="s">
        <v>468</v>
      </c>
      <c r="J156" s="74" t="s">
        <v>469</v>
      </c>
      <c r="K156" s="28" t="str">
        <f>CONCATENATE(J156,"-",I156)</f>
        <v>113020-Taudejāņi</v>
      </c>
    </row>
    <row r="157" spans="9:11" x14ac:dyDescent="0.2">
      <c r="I157" s="74" t="s">
        <v>247</v>
      </c>
      <c r="J157" s="74" t="s">
        <v>248</v>
      </c>
      <c r="K157" s="28" t="str">
        <f>CONCATENATE(J157,"-",I157)</f>
        <v>092106-Taurkalne</v>
      </c>
    </row>
    <row r="158" spans="9:11" x14ac:dyDescent="0.2">
      <c r="I158" s="74" t="s">
        <v>269</v>
      </c>
      <c r="J158" s="74" t="s">
        <v>270</v>
      </c>
      <c r="K158" s="28" t="str">
        <f>CONCATENATE(J158,"-",I158)</f>
        <v>093556-Tore</v>
      </c>
    </row>
    <row r="159" spans="9:11" ht="15" x14ac:dyDescent="0.25">
      <c r="I159" s="76" t="s">
        <v>38</v>
      </c>
      <c r="J159" s="76" t="s">
        <v>73</v>
      </c>
      <c r="K159" s="28" t="str">
        <f>CONCATENATE(J159,"-",I159)</f>
        <v>091008-Torņakalns</v>
      </c>
    </row>
    <row r="160" spans="9:11" x14ac:dyDescent="0.2">
      <c r="I160" s="74" t="s">
        <v>502</v>
      </c>
      <c r="J160" s="74" t="s">
        <v>503</v>
      </c>
      <c r="K160" s="28" t="str">
        <f>CONCATENATE(J160,"-",I160)</f>
        <v>114220-Trepe</v>
      </c>
    </row>
    <row r="161" spans="9:11" x14ac:dyDescent="0.2">
      <c r="I161" s="74" t="s">
        <v>334</v>
      </c>
      <c r="J161" s="74" t="s">
        <v>335</v>
      </c>
      <c r="K161" s="28" t="str">
        <f>CONCATENATE(J161,"-",I161)</f>
        <v>097364-Tukums I</v>
      </c>
    </row>
    <row r="162" spans="9:11" x14ac:dyDescent="0.2">
      <c r="I162" s="74" t="s">
        <v>336</v>
      </c>
      <c r="J162" s="74" t="s">
        <v>337</v>
      </c>
      <c r="K162" s="28" t="str">
        <f>CONCATENATE(J162,"-",I162)</f>
        <v>097504-Tukums II</v>
      </c>
    </row>
    <row r="163" spans="9:11" x14ac:dyDescent="0.2">
      <c r="I163" s="74" t="s">
        <v>215</v>
      </c>
      <c r="J163" s="74" t="s">
        <v>216</v>
      </c>
      <c r="K163" s="28" t="str">
        <f>CONCATENATE(J163,"-",I163)</f>
        <v>090420-U.p.Brasa</v>
      </c>
    </row>
    <row r="164" spans="9:11" x14ac:dyDescent="0.2">
      <c r="I164" s="74" t="s">
        <v>233</v>
      </c>
      <c r="J164" s="74" t="s">
        <v>234</v>
      </c>
      <c r="K164" s="28" t="str">
        <f>CONCATENATE(J164,"-",I164)</f>
        <v>091620-U.p.Cukurfabrika</v>
      </c>
    </row>
    <row r="165" spans="9:11" x14ac:dyDescent="0.2">
      <c r="I165" s="74" t="s">
        <v>394</v>
      </c>
      <c r="J165" s="74" t="s">
        <v>395</v>
      </c>
      <c r="K165" s="28" t="str">
        <f>CONCATENATE(J165,"-",I165)</f>
        <v>110037-U.p.Daugavpils Pasažieru (nepāra)</v>
      </c>
    </row>
    <row r="166" spans="9:11" x14ac:dyDescent="0.2">
      <c r="I166" s="74" t="s">
        <v>392</v>
      </c>
      <c r="J166" s="74" t="s">
        <v>393</v>
      </c>
      <c r="K166" s="28" t="str">
        <f>CONCATENATE(J166,"-",I166)</f>
        <v>110022-U.p.Daugavpils Pasažieru (pāra)</v>
      </c>
    </row>
    <row r="167" spans="9:11" x14ac:dyDescent="0.2">
      <c r="I167" s="74" t="s">
        <v>305</v>
      </c>
      <c r="J167" s="74" t="s">
        <v>306</v>
      </c>
      <c r="K167" s="28" t="str">
        <f>CONCATENATE(J167,"-",I167)</f>
        <v>096094-U.p.Gauja</v>
      </c>
    </row>
    <row r="168" spans="9:11" x14ac:dyDescent="0.2">
      <c r="I168" s="74" t="s">
        <v>303</v>
      </c>
      <c r="J168" s="74" t="s">
        <v>304</v>
      </c>
      <c r="K168" s="28" t="str">
        <f>CONCATENATE(J168,"-",I168)</f>
        <v>096041-U.p.Inčupe</v>
      </c>
    </row>
    <row r="169" spans="9:11" x14ac:dyDescent="0.2">
      <c r="I169" s="74" t="s">
        <v>368</v>
      </c>
      <c r="J169" s="74" t="s">
        <v>369</v>
      </c>
      <c r="K169" s="28" t="str">
        <f>CONCATENATE(J169,"-",I169)</f>
        <v>098598-U.p.Ventspils Naftas 23.pārmija</v>
      </c>
    </row>
    <row r="170" spans="9:11" x14ac:dyDescent="0.2">
      <c r="I170" s="74" t="s">
        <v>354</v>
      </c>
      <c r="J170" s="74" t="s">
        <v>355</v>
      </c>
      <c r="K170" s="28" t="str">
        <f>CONCATENATE(J170,"-",I170)</f>
        <v>098102-Ugāle</v>
      </c>
    </row>
    <row r="171" spans="9:11" x14ac:dyDescent="0.2">
      <c r="I171" s="74" t="s">
        <v>352</v>
      </c>
      <c r="J171" s="74" t="s">
        <v>353</v>
      </c>
      <c r="K171" s="28" t="str">
        <f>CONCATENATE(J171,"-",I171)</f>
        <v>098032-Usma</v>
      </c>
    </row>
    <row r="172" spans="9:11" x14ac:dyDescent="0.2">
      <c r="I172" s="74" t="s">
        <v>508</v>
      </c>
      <c r="J172" s="74" t="s">
        <v>509</v>
      </c>
      <c r="K172" s="28" t="str">
        <f>CONCATENATE(J172,"-",I172)</f>
        <v>114428-Vabole</v>
      </c>
    </row>
    <row r="173" spans="9:11" x14ac:dyDescent="0.2">
      <c r="I173" s="74" t="s">
        <v>283</v>
      </c>
      <c r="J173" s="74" t="s">
        <v>284</v>
      </c>
      <c r="K173" s="28" t="str">
        <f>CONCATENATE(J173,"-",I173)</f>
        <v>095029-Vagonu parks</v>
      </c>
    </row>
    <row r="174" spans="9:11" ht="15" x14ac:dyDescent="0.25">
      <c r="I174" s="76" t="s">
        <v>64</v>
      </c>
      <c r="J174" s="76" t="s">
        <v>99</v>
      </c>
      <c r="K174" s="28" t="str">
        <f>CONCATENATE(J174,"-",I174)</f>
        <v>111006-Valmiera</v>
      </c>
    </row>
    <row r="175" spans="9:11" x14ac:dyDescent="0.2">
      <c r="I175" s="74" t="s">
        <v>291</v>
      </c>
      <c r="J175" s="74" t="s">
        <v>292</v>
      </c>
      <c r="K175" s="28" t="str">
        <f>CONCATENATE(J175,"-",I175)</f>
        <v>095301-Vangaži</v>
      </c>
    </row>
    <row r="176" spans="9:11" x14ac:dyDescent="0.2">
      <c r="I176" s="74" t="s">
        <v>490</v>
      </c>
      <c r="J176" s="74" t="s">
        <v>491</v>
      </c>
      <c r="K176" s="28" t="str">
        <f>CONCATENATE(J176,"-",I176)</f>
        <v>113815-Varakļāni</v>
      </c>
    </row>
    <row r="177" spans="9:11" x14ac:dyDescent="0.2">
      <c r="I177" s="74" t="s">
        <v>309</v>
      </c>
      <c r="J177" s="74" t="s">
        <v>310</v>
      </c>
      <c r="K177" s="28" t="str">
        <f>CONCATENATE(J177,"-",I177)</f>
        <v>096164-Vecāķi</v>
      </c>
    </row>
    <row r="178" spans="9:11" x14ac:dyDescent="0.2">
      <c r="I178" s="74" t="s">
        <v>251</v>
      </c>
      <c r="J178" s="74" t="s">
        <v>252</v>
      </c>
      <c r="K178" s="28" t="str">
        <f>CONCATENATE(J178,"-",I178)</f>
        <v>092203-Vecumnieki</v>
      </c>
    </row>
    <row r="179" spans="9:11" ht="15" x14ac:dyDescent="0.25">
      <c r="I179" s="76" t="s">
        <v>57</v>
      </c>
      <c r="J179" s="76" t="s">
        <v>92</v>
      </c>
      <c r="K179" s="28" t="str">
        <f>CONCATENATE(J179,"-",I179)</f>
        <v>098206-Ventspils</v>
      </c>
    </row>
    <row r="180" spans="9:11" x14ac:dyDescent="0.2">
      <c r="I180" s="74" t="s">
        <v>360</v>
      </c>
      <c r="J180" s="74" t="s">
        <v>361</v>
      </c>
      <c r="K180" s="28" t="str">
        <f>CONCATENATE(J180,"-",I180)</f>
        <v>098400-Ventspils Austrumu parks</v>
      </c>
    </row>
    <row r="181" spans="9:11" x14ac:dyDescent="0.2">
      <c r="I181" s="74" t="s">
        <v>360</v>
      </c>
      <c r="J181" s="74" t="s">
        <v>362</v>
      </c>
      <c r="K181" s="28" t="str">
        <f>CONCATENATE(J181,"-",I181)</f>
        <v>098403-Ventspils Austrumu parks</v>
      </c>
    </row>
    <row r="182" spans="9:11" ht="15" x14ac:dyDescent="0.25">
      <c r="I182" s="76" t="s">
        <v>58</v>
      </c>
      <c r="J182" s="76" t="s">
        <v>93</v>
      </c>
      <c r="K182" s="28" t="str">
        <f>CONCATENATE(J182,"-",I182)</f>
        <v>098306-Ventspils eksp.</v>
      </c>
    </row>
    <row r="183" spans="9:11" x14ac:dyDescent="0.2">
      <c r="I183" s="74" t="s">
        <v>358</v>
      </c>
      <c r="J183" s="74" t="s">
        <v>359</v>
      </c>
      <c r="K183" s="28" t="str">
        <f>CONCATENATE(J183,"-",I183)</f>
        <v>098136-Ventspils II park</v>
      </c>
    </row>
    <row r="184" spans="9:11" x14ac:dyDescent="0.2">
      <c r="I184" s="74" t="s">
        <v>372</v>
      </c>
      <c r="J184" s="74" t="s">
        <v>373</v>
      </c>
      <c r="K184" s="28" t="str">
        <f>CONCATENATE(J184,"-",I184)</f>
        <v>098800-Ventspils JP</v>
      </c>
    </row>
    <row r="185" spans="9:11" x14ac:dyDescent="0.2">
      <c r="I185" s="74" t="s">
        <v>374</v>
      </c>
      <c r="J185" s="74" t="s">
        <v>375</v>
      </c>
      <c r="K185" s="28" t="str">
        <f>CONCATENATE(J185,"-",I185)</f>
        <v>098901-Ventspils Juras parks</v>
      </c>
    </row>
    <row r="186" spans="9:11" x14ac:dyDescent="0.2">
      <c r="I186" s="74" t="s">
        <v>363</v>
      </c>
      <c r="J186" s="74" t="s">
        <v>364</v>
      </c>
      <c r="K186" s="28" t="str">
        <f>CONCATENATE(J186,"-",I186)</f>
        <v>098500-Ventspils Naftas parks</v>
      </c>
    </row>
    <row r="187" spans="9:11" x14ac:dyDescent="0.2">
      <c r="I187" s="74" t="s">
        <v>363</v>
      </c>
      <c r="J187" s="74" t="s">
        <v>365</v>
      </c>
      <c r="K187" s="28" t="str">
        <f>CONCATENATE(J187,"-",I187)</f>
        <v>098507-Ventspils Naftas parks</v>
      </c>
    </row>
    <row r="188" spans="9:11" x14ac:dyDescent="0.2">
      <c r="I188" s="74" t="s">
        <v>366</v>
      </c>
      <c r="J188" s="74" t="s">
        <v>367</v>
      </c>
      <c r="K188" s="28" t="str">
        <f>CONCATENATE(J188,"-",I188)</f>
        <v>098510-Ventspils P23</v>
      </c>
    </row>
    <row r="189" spans="9:11" x14ac:dyDescent="0.2">
      <c r="I189" s="74" t="s">
        <v>522</v>
      </c>
      <c r="J189" s="74" t="s">
        <v>523</v>
      </c>
      <c r="K189" s="28" t="str">
        <f>CONCATENATE(J189,"-",I189)</f>
        <v>117801-Veseta</v>
      </c>
    </row>
    <row r="190" spans="9:11" ht="15" x14ac:dyDescent="0.25">
      <c r="I190" s="76" t="s">
        <v>68</v>
      </c>
      <c r="J190" s="76" t="s">
        <v>103</v>
      </c>
      <c r="K190" s="28" t="str">
        <f>CONCATENATE(J190,"-",I190)</f>
        <v>113800-Viļāni</v>
      </c>
    </row>
    <row r="191" spans="9:11" x14ac:dyDescent="0.2">
      <c r="I191" s="74" t="s">
        <v>484</v>
      </c>
      <c r="J191" s="74" t="s">
        <v>485</v>
      </c>
      <c r="K191" s="28" t="str">
        <f>CONCATENATE(J191,"-",I191)</f>
        <v>113431-Višķi</v>
      </c>
    </row>
    <row r="192" spans="9:11" x14ac:dyDescent="0.2">
      <c r="I192" s="74" t="s">
        <v>482</v>
      </c>
      <c r="J192" s="74" t="s">
        <v>483</v>
      </c>
      <c r="K192" s="28" t="str">
        <f>CONCATENATE(J192,"-",I192)</f>
        <v>113425-Vīganti</v>
      </c>
    </row>
    <row r="193" spans="9:11" x14ac:dyDescent="0.2">
      <c r="I193" s="74" t="s">
        <v>486</v>
      </c>
      <c r="J193" s="74" t="s">
        <v>487</v>
      </c>
      <c r="K193" s="28" t="str">
        <f>CONCATENATE(J193,"-",I193)</f>
        <v>113603-Zaļumi</v>
      </c>
    </row>
    <row r="194" spans="9:11" x14ac:dyDescent="0.2">
      <c r="I194" s="74" t="s">
        <v>312</v>
      </c>
      <c r="J194" s="74" t="s">
        <v>313</v>
      </c>
      <c r="K194" s="28" t="str">
        <f>CONCATENATE(J194,"-",I194)</f>
        <v>096709-Zasulauks</v>
      </c>
    </row>
    <row r="195" spans="9:11" x14ac:dyDescent="0.2">
      <c r="I195" s="74" t="s">
        <v>255</v>
      </c>
      <c r="J195" s="74" t="s">
        <v>256</v>
      </c>
      <c r="K195" s="28" t="str">
        <f>CONCATENATE(J195,"-",I195)</f>
        <v>092411-Zālīte</v>
      </c>
    </row>
    <row r="196" spans="9:11" ht="15" x14ac:dyDescent="0.25">
      <c r="I196" s="76" t="s">
        <v>49</v>
      </c>
      <c r="J196" s="76" t="s">
        <v>84</v>
      </c>
      <c r="K196" s="28" t="str">
        <f>CONCATENATE(J196,"-",I196)</f>
        <v>095000-Zemitāni</v>
      </c>
    </row>
    <row r="197" spans="9:11" ht="15" x14ac:dyDescent="0.25">
      <c r="I197" s="76" t="s">
        <v>48</v>
      </c>
      <c r="J197" s="76" t="s">
        <v>83</v>
      </c>
      <c r="K197" s="28" t="str">
        <f>CONCATENATE(J197,"-",I197)</f>
        <v>094807-Zemitāni (3.km Rīga-Krasta eksp.)</v>
      </c>
    </row>
    <row r="198" spans="9:11" ht="15" x14ac:dyDescent="0.25">
      <c r="I198" s="76" t="s">
        <v>51</v>
      </c>
      <c r="J198" s="76" t="s">
        <v>86</v>
      </c>
      <c r="K198" s="28" t="str">
        <f>CONCATENATE(J198,"-",I198)</f>
        <v>095903-Ziemeļbl. eksp.</v>
      </c>
    </row>
    <row r="199" spans="9:11" ht="15" x14ac:dyDescent="0.25">
      <c r="I199" s="76" t="s">
        <v>52</v>
      </c>
      <c r="J199" s="76" t="s">
        <v>87</v>
      </c>
      <c r="K199" s="28" t="str">
        <f>CONCATENATE(J199,"-",I199)</f>
        <v>096304-Ziemeļblāzma</v>
      </c>
    </row>
    <row r="200" spans="9:11" x14ac:dyDescent="0.2">
      <c r="I200" s="74" t="s">
        <v>458</v>
      </c>
      <c r="J200" s="74" t="s">
        <v>459</v>
      </c>
      <c r="K200" s="28" t="str">
        <f>CONCATENATE(J200,"-",I200)</f>
        <v>112808-Zilupe-eksp.</v>
      </c>
    </row>
    <row r="201" spans="9:11" x14ac:dyDescent="0.2">
      <c r="I201" s="74" t="s">
        <v>338</v>
      </c>
      <c r="J201" s="74" t="s">
        <v>339</v>
      </c>
      <c r="K201" s="28" t="str">
        <f>CONCATENATE(J201,"-",I201)</f>
        <v>097519-Zvāre</v>
      </c>
    </row>
  </sheetData>
  <sheetProtection insertColumns="0" insertRows="0" deleteColumns="0" deleteRows="0"/>
  <phoneticPr fontId="4" type="noConversion"/>
  <pageMargins left="0.7" right="0.7" top="0.75" bottom="0.75" header="0.3" footer="0.3"/>
  <pageSetup paperSize="9"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2302-3372-47DD-8402-F37F702AB23D}">
  <dimension ref="A1:H3"/>
  <sheetViews>
    <sheetView workbookViewId="0">
      <selection activeCell="E2" sqref="E2"/>
    </sheetView>
  </sheetViews>
  <sheetFormatPr defaultRowHeight="14.25" x14ac:dyDescent="0.2"/>
  <cols>
    <col min="1" max="1" width="34.25" customWidth="1"/>
    <col min="2" max="3" width="22.375" customWidth="1"/>
    <col min="4" max="4" width="35.75" customWidth="1"/>
    <col min="5" max="5" width="36.75" customWidth="1"/>
    <col min="6" max="6" width="21" customWidth="1"/>
    <col min="7" max="7" width="27.25" customWidth="1"/>
    <col min="8" max="8" width="27.625" customWidth="1"/>
  </cols>
  <sheetData>
    <row r="1" spans="1:8" ht="51.75" customHeight="1" x14ac:dyDescent="0.2">
      <c r="A1" s="22" t="s">
        <v>0</v>
      </c>
      <c r="B1" s="22" t="s">
        <v>24</v>
      </c>
      <c r="C1" s="22" t="s">
        <v>29</v>
      </c>
      <c r="D1" s="22" t="s">
        <v>25</v>
      </c>
      <c r="E1" s="22" t="s">
        <v>26</v>
      </c>
      <c r="F1" s="22" t="s">
        <v>27</v>
      </c>
      <c r="G1" s="22" t="s">
        <v>28</v>
      </c>
      <c r="H1" s="22" t="s">
        <v>117</v>
      </c>
    </row>
    <row r="2" spans="1:8" x14ac:dyDescent="0.2">
      <c r="A2" s="4">
        <f>VLOOKUP(Pieteikums!C3,DATA!D2:E5,2)</f>
        <v>1</v>
      </c>
      <c r="B2" s="19" t="str">
        <f>TEXT(Pieteikums!C5,"yyyymmdd")</f>
        <v>19000100</v>
      </c>
      <c r="C2" s="19" t="str">
        <f>TEXT(Pieteikums!C5,"hhmm")</f>
        <v>0000</v>
      </c>
      <c r="D2" s="20">
        <f>Pieteikums!A42</f>
        <v>0</v>
      </c>
      <c r="E2" s="20">
        <f>Pieteikums!G42</f>
        <v>0</v>
      </c>
      <c r="F2" s="20">
        <f>Pieteikums!C44</f>
        <v>0</v>
      </c>
      <c r="G2" s="20">
        <f>Pieteikums!C45</f>
        <v>0</v>
      </c>
      <c r="H2" s="4">
        <f>Pieteikums!C2</f>
        <v>0</v>
      </c>
    </row>
    <row r="3" spans="1:8" x14ac:dyDescent="0.2">
      <c r="E3"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3ECB-ACD8-46FE-B8BF-E56986AAECBF}">
  <dimension ref="A1:M32"/>
  <sheetViews>
    <sheetView workbookViewId="0">
      <selection activeCell="E2" sqref="E2"/>
    </sheetView>
  </sheetViews>
  <sheetFormatPr defaultRowHeight="14.25" x14ac:dyDescent="0.2"/>
  <cols>
    <col min="1" max="1" width="6.125" bestFit="1" customWidth="1"/>
    <col min="2" max="2" width="35.5" customWidth="1"/>
    <col min="3" max="4" width="14" bestFit="1" customWidth="1"/>
    <col min="5" max="5" width="31.75" bestFit="1" customWidth="1"/>
    <col min="6" max="6" width="38.125" bestFit="1" customWidth="1"/>
    <col min="7" max="7" width="23.875" bestFit="1" customWidth="1"/>
    <col min="8" max="8" width="20.625" customWidth="1"/>
    <col min="9" max="9" width="7.5" bestFit="1" customWidth="1"/>
  </cols>
  <sheetData>
    <row r="1" spans="1:13" s="13" customFormat="1" ht="110.25" customHeight="1" x14ac:dyDescent="0.2">
      <c r="A1" s="44" t="str" cm="1">
        <f t="array" ref="A1:L32">Items[#All]</f>
        <v>Nr.p.k.</v>
      </c>
      <c r="B1" s="44" t="str">
        <v>Pakalpojuma sniegšanas stacija (aizpildīt visiem pakalpojumiem)</v>
      </c>
      <c r="C1" s="44" t="str">
        <v>Pakalpojuma sniegšanas vieta (aizpildīt 1.,2.,3. pakalpojumiem)</v>
      </c>
      <c r="D1" s="44" t="str">
        <v>Ceļa numurs</v>
      </c>
      <c r="E1" s="44" t="str">
        <v>Vilciena plānotais nosūtīšanas datums un laiks (aizpildīt 4. pakalpojumam) 
01.01.1900 12:00</v>
      </c>
      <c r="F1" s="44" t="str">
        <v>Vagonu numuri (aizpildīt 1.,2.,3. pakalpojumiem)</v>
      </c>
      <c r="G1" s="44" t="str">
        <v>Vagona/u stāvoklis (aizpildīt 1.,2.,3. pakalpojumiem)</v>
      </c>
      <c r="H1" s="44" t="str">
        <v>Dokumentu nosaukumi (aizpildīt  2. pakalpojumam)</v>
      </c>
      <c r="I1" s="44" t="str">
        <v>Pārvadājumam plānotās kravas nosaukums  (aizpildīt  1. pakalpojumam)</v>
      </c>
      <c r="J1" s="44" t="str">
        <v>Kravas iekraušanas stacija  (aizpildīt  1. pakalpojumam)</v>
      </c>
      <c r="K1" s="44" t="str">
        <v>Galastacija vai kravas saņemšanas stacija un tranzīta dzelzceļi (aizpildīt 1.,2.,3. pakalpojumiem)</v>
      </c>
      <c r="L1" s="44" t="str">
        <v>Piezīmes</v>
      </c>
      <c r="M1" s="44" t="s">
        <v>116</v>
      </c>
    </row>
    <row r="2" spans="1:13" x14ac:dyDescent="0.2">
      <c r="A2">
        <v>1</v>
      </c>
      <c r="B2">
        <v>0</v>
      </c>
      <c r="C2">
        <v>0</v>
      </c>
      <c r="D2">
        <v>0</v>
      </c>
      <c r="E2">
        <v>0</v>
      </c>
      <c r="F2">
        <v>0</v>
      </c>
      <c r="G2">
        <v>0</v>
      </c>
      <c r="H2">
        <v>0</v>
      </c>
      <c r="I2">
        <v>0</v>
      </c>
      <c r="J2">
        <v>0</v>
      </c>
      <c r="K2">
        <v>0</v>
      </c>
      <c r="L2">
        <v>0</v>
      </c>
      <c r="M2">
        <f>ROWS(Items[])</f>
        <v>31</v>
      </c>
    </row>
    <row r="3" spans="1:13" x14ac:dyDescent="0.2">
      <c r="A3">
        <v>2</v>
      </c>
      <c r="B3">
        <v>0</v>
      </c>
      <c r="C3">
        <v>0</v>
      </c>
      <c r="D3">
        <v>0</v>
      </c>
      <c r="E3">
        <v>0</v>
      </c>
      <c r="F3">
        <v>0</v>
      </c>
      <c r="G3">
        <v>0</v>
      </c>
      <c r="H3">
        <v>0</v>
      </c>
      <c r="I3">
        <v>0</v>
      </c>
      <c r="J3">
        <v>0</v>
      </c>
      <c r="K3">
        <v>0</v>
      </c>
      <c r="L3">
        <v>0</v>
      </c>
    </row>
    <row r="4" spans="1:13" x14ac:dyDescent="0.2">
      <c r="A4">
        <v>3</v>
      </c>
      <c r="B4">
        <v>0</v>
      </c>
      <c r="C4">
        <v>0</v>
      </c>
      <c r="D4">
        <v>0</v>
      </c>
      <c r="E4">
        <v>0</v>
      </c>
      <c r="F4">
        <v>0</v>
      </c>
      <c r="G4">
        <v>0</v>
      </c>
      <c r="H4">
        <v>0</v>
      </c>
      <c r="I4">
        <v>0</v>
      </c>
      <c r="J4">
        <v>0</v>
      </c>
      <c r="K4">
        <v>0</v>
      </c>
      <c r="L4">
        <v>0</v>
      </c>
    </row>
    <row r="5" spans="1:13" x14ac:dyDescent="0.2">
      <c r="A5">
        <v>4</v>
      </c>
      <c r="B5">
        <v>0</v>
      </c>
      <c r="C5">
        <v>0</v>
      </c>
      <c r="D5">
        <v>0</v>
      </c>
      <c r="E5">
        <v>0</v>
      </c>
      <c r="F5">
        <v>0</v>
      </c>
      <c r="G5">
        <v>0</v>
      </c>
      <c r="H5">
        <v>0</v>
      </c>
      <c r="I5">
        <v>0</v>
      </c>
      <c r="J5">
        <v>0</v>
      </c>
      <c r="K5">
        <v>0</v>
      </c>
      <c r="L5">
        <v>0</v>
      </c>
    </row>
    <row r="6" spans="1:13" x14ac:dyDescent="0.2">
      <c r="A6">
        <v>5</v>
      </c>
      <c r="B6">
        <v>0</v>
      </c>
      <c r="C6">
        <v>0</v>
      </c>
      <c r="D6">
        <v>0</v>
      </c>
      <c r="E6">
        <v>0</v>
      </c>
      <c r="F6">
        <v>0</v>
      </c>
      <c r="G6">
        <v>0</v>
      </c>
      <c r="H6">
        <v>0</v>
      </c>
      <c r="I6">
        <v>0</v>
      </c>
      <c r="J6">
        <v>0</v>
      </c>
      <c r="K6">
        <v>0</v>
      </c>
      <c r="L6">
        <v>0</v>
      </c>
    </row>
    <row r="7" spans="1:13" x14ac:dyDescent="0.2">
      <c r="A7">
        <v>6</v>
      </c>
      <c r="B7">
        <v>0</v>
      </c>
      <c r="C7">
        <v>0</v>
      </c>
      <c r="D7">
        <v>0</v>
      </c>
      <c r="E7">
        <v>0</v>
      </c>
      <c r="F7">
        <v>0</v>
      </c>
      <c r="G7">
        <v>0</v>
      </c>
      <c r="H7">
        <v>0</v>
      </c>
      <c r="I7">
        <v>0</v>
      </c>
      <c r="J7">
        <v>0</v>
      </c>
      <c r="K7">
        <v>0</v>
      </c>
      <c r="L7">
        <v>0</v>
      </c>
    </row>
    <row r="8" spans="1:13" x14ac:dyDescent="0.2">
      <c r="A8">
        <v>7</v>
      </c>
      <c r="B8">
        <v>0</v>
      </c>
      <c r="C8">
        <v>0</v>
      </c>
      <c r="D8">
        <v>0</v>
      </c>
      <c r="E8">
        <v>0</v>
      </c>
      <c r="F8">
        <v>0</v>
      </c>
      <c r="G8">
        <v>0</v>
      </c>
      <c r="H8">
        <v>0</v>
      </c>
      <c r="I8">
        <v>0</v>
      </c>
      <c r="J8">
        <v>0</v>
      </c>
      <c r="K8">
        <v>0</v>
      </c>
      <c r="L8">
        <v>0</v>
      </c>
    </row>
    <row r="9" spans="1:13" x14ac:dyDescent="0.2">
      <c r="A9">
        <v>8</v>
      </c>
      <c r="B9">
        <v>0</v>
      </c>
      <c r="C9">
        <v>0</v>
      </c>
      <c r="D9">
        <v>0</v>
      </c>
      <c r="E9">
        <v>0</v>
      </c>
      <c r="F9">
        <v>0</v>
      </c>
      <c r="G9">
        <v>0</v>
      </c>
      <c r="H9">
        <v>0</v>
      </c>
      <c r="I9">
        <v>0</v>
      </c>
      <c r="J9">
        <v>0</v>
      </c>
      <c r="K9">
        <v>0</v>
      </c>
      <c r="L9">
        <v>0</v>
      </c>
    </row>
    <row r="10" spans="1:13" x14ac:dyDescent="0.2">
      <c r="A10">
        <v>9</v>
      </c>
      <c r="B10">
        <v>0</v>
      </c>
      <c r="C10">
        <v>0</v>
      </c>
      <c r="D10">
        <v>0</v>
      </c>
      <c r="E10">
        <v>0</v>
      </c>
      <c r="F10">
        <v>0</v>
      </c>
      <c r="G10">
        <v>0</v>
      </c>
      <c r="H10">
        <v>0</v>
      </c>
      <c r="I10">
        <v>0</v>
      </c>
      <c r="J10">
        <v>0</v>
      </c>
      <c r="K10">
        <v>0</v>
      </c>
      <c r="L10">
        <v>0</v>
      </c>
    </row>
    <row r="11" spans="1:13" x14ac:dyDescent="0.2">
      <c r="A11">
        <v>10</v>
      </c>
      <c r="B11">
        <v>0</v>
      </c>
      <c r="C11">
        <v>0</v>
      </c>
      <c r="D11">
        <v>0</v>
      </c>
      <c r="E11">
        <v>0</v>
      </c>
      <c r="F11">
        <v>0</v>
      </c>
      <c r="G11">
        <v>0</v>
      </c>
      <c r="H11">
        <v>0</v>
      </c>
      <c r="I11">
        <v>0</v>
      </c>
      <c r="J11">
        <v>0</v>
      </c>
      <c r="K11">
        <v>0</v>
      </c>
      <c r="L11">
        <v>0</v>
      </c>
    </row>
    <row r="12" spans="1:13" x14ac:dyDescent="0.2">
      <c r="A12">
        <v>11</v>
      </c>
      <c r="B12">
        <v>0</v>
      </c>
      <c r="C12">
        <v>0</v>
      </c>
      <c r="D12">
        <v>0</v>
      </c>
      <c r="E12">
        <v>0</v>
      </c>
      <c r="F12">
        <v>0</v>
      </c>
      <c r="G12">
        <v>0</v>
      </c>
      <c r="H12">
        <v>0</v>
      </c>
      <c r="I12">
        <v>0</v>
      </c>
      <c r="J12">
        <v>0</v>
      </c>
      <c r="K12">
        <v>0</v>
      </c>
      <c r="L12">
        <v>0</v>
      </c>
    </row>
    <row r="13" spans="1:13" x14ac:dyDescent="0.2">
      <c r="A13">
        <v>12</v>
      </c>
      <c r="B13">
        <v>0</v>
      </c>
      <c r="C13">
        <v>0</v>
      </c>
      <c r="D13">
        <v>0</v>
      </c>
      <c r="E13">
        <v>0</v>
      </c>
      <c r="F13">
        <v>0</v>
      </c>
      <c r="G13">
        <v>0</v>
      </c>
      <c r="H13">
        <v>0</v>
      </c>
      <c r="I13">
        <v>0</v>
      </c>
      <c r="J13">
        <v>0</v>
      </c>
      <c r="K13">
        <v>0</v>
      </c>
      <c r="L13">
        <v>0</v>
      </c>
    </row>
    <row r="14" spans="1:13" x14ac:dyDescent="0.2">
      <c r="A14">
        <v>13</v>
      </c>
      <c r="B14">
        <v>0</v>
      </c>
      <c r="C14">
        <v>0</v>
      </c>
      <c r="D14">
        <v>0</v>
      </c>
      <c r="E14">
        <v>0</v>
      </c>
      <c r="F14">
        <v>0</v>
      </c>
      <c r="G14">
        <v>0</v>
      </c>
      <c r="H14">
        <v>0</v>
      </c>
      <c r="I14">
        <v>0</v>
      </c>
      <c r="J14">
        <v>0</v>
      </c>
      <c r="K14">
        <v>0</v>
      </c>
      <c r="L14">
        <v>0</v>
      </c>
    </row>
    <row r="15" spans="1:13" x14ac:dyDescent="0.2">
      <c r="A15">
        <v>14</v>
      </c>
      <c r="B15">
        <v>0</v>
      </c>
      <c r="C15">
        <v>0</v>
      </c>
      <c r="D15">
        <v>0</v>
      </c>
      <c r="E15">
        <v>0</v>
      </c>
      <c r="F15">
        <v>0</v>
      </c>
      <c r="G15">
        <v>0</v>
      </c>
      <c r="H15">
        <v>0</v>
      </c>
      <c r="I15">
        <v>0</v>
      </c>
      <c r="J15">
        <v>0</v>
      </c>
      <c r="K15">
        <v>0</v>
      </c>
      <c r="L15">
        <v>0</v>
      </c>
    </row>
    <row r="16" spans="1:13" x14ac:dyDescent="0.2">
      <c r="A16">
        <v>15</v>
      </c>
      <c r="B16">
        <v>0</v>
      </c>
      <c r="C16">
        <v>0</v>
      </c>
      <c r="D16">
        <v>0</v>
      </c>
      <c r="E16">
        <v>0</v>
      </c>
      <c r="F16">
        <v>0</v>
      </c>
      <c r="G16">
        <v>0</v>
      </c>
      <c r="H16">
        <v>0</v>
      </c>
      <c r="I16">
        <v>0</v>
      </c>
      <c r="J16">
        <v>0</v>
      </c>
      <c r="K16">
        <v>0</v>
      </c>
      <c r="L16">
        <v>0</v>
      </c>
    </row>
    <row r="17" spans="1:12" x14ac:dyDescent="0.2">
      <c r="A17">
        <v>16</v>
      </c>
      <c r="B17">
        <v>0</v>
      </c>
      <c r="C17">
        <v>0</v>
      </c>
      <c r="D17">
        <v>0</v>
      </c>
      <c r="E17">
        <v>0</v>
      </c>
      <c r="F17">
        <v>0</v>
      </c>
      <c r="G17">
        <v>0</v>
      </c>
      <c r="H17">
        <v>0</v>
      </c>
      <c r="I17">
        <v>0</v>
      </c>
      <c r="J17">
        <v>0</v>
      </c>
      <c r="K17">
        <v>0</v>
      </c>
      <c r="L17">
        <v>0</v>
      </c>
    </row>
    <row r="18" spans="1:12" x14ac:dyDescent="0.2">
      <c r="A18">
        <v>17</v>
      </c>
      <c r="B18">
        <v>0</v>
      </c>
      <c r="C18">
        <v>0</v>
      </c>
      <c r="D18">
        <v>0</v>
      </c>
      <c r="E18">
        <v>0</v>
      </c>
      <c r="F18">
        <v>0</v>
      </c>
      <c r="G18">
        <v>0</v>
      </c>
      <c r="H18">
        <v>0</v>
      </c>
      <c r="I18">
        <v>0</v>
      </c>
      <c r="J18">
        <v>0</v>
      </c>
      <c r="K18">
        <v>0</v>
      </c>
      <c r="L18">
        <v>0</v>
      </c>
    </row>
    <row r="19" spans="1:12" x14ac:dyDescent="0.2">
      <c r="A19">
        <v>18</v>
      </c>
      <c r="B19">
        <v>0</v>
      </c>
      <c r="C19">
        <v>0</v>
      </c>
      <c r="D19">
        <v>0</v>
      </c>
      <c r="E19">
        <v>0</v>
      </c>
      <c r="F19">
        <v>0</v>
      </c>
      <c r="G19">
        <v>0</v>
      </c>
      <c r="H19">
        <v>0</v>
      </c>
      <c r="I19">
        <v>0</v>
      </c>
      <c r="J19">
        <v>0</v>
      </c>
      <c r="K19">
        <v>0</v>
      </c>
      <c r="L19">
        <v>0</v>
      </c>
    </row>
    <row r="20" spans="1:12" x14ac:dyDescent="0.2">
      <c r="A20">
        <v>19</v>
      </c>
      <c r="B20">
        <v>0</v>
      </c>
      <c r="C20">
        <v>0</v>
      </c>
      <c r="D20">
        <v>0</v>
      </c>
      <c r="E20">
        <v>0</v>
      </c>
      <c r="F20">
        <v>0</v>
      </c>
      <c r="G20">
        <v>0</v>
      </c>
      <c r="H20">
        <v>0</v>
      </c>
      <c r="I20">
        <v>0</v>
      </c>
      <c r="J20">
        <v>0</v>
      </c>
      <c r="K20">
        <v>0</v>
      </c>
      <c r="L20">
        <v>0</v>
      </c>
    </row>
    <row r="21" spans="1:12" x14ac:dyDescent="0.2">
      <c r="A21">
        <v>20</v>
      </c>
      <c r="B21">
        <v>0</v>
      </c>
      <c r="C21">
        <v>0</v>
      </c>
      <c r="D21">
        <v>0</v>
      </c>
      <c r="E21">
        <v>0</v>
      </c>
      <c r="F21">
        <v>0</v>
      </c>
      <c r="G21">
        <v>0</v>
      </c>
      <c r="H21">
        <v>0</v>
      </c>
      <c r="I21">
        <v>0</v>
      </c>
      <c r="J21">
        <v>0</v>
      </c>
      <c r="K21">
        <v>0</v>
      </c>
      <c r="L21">
        <v>0</v>
      </c>
    </row>
    <row r="22" spans="1:12" x14ac:dyDescent="0.2">
      <c r="A22">
        <v>21</v>
      </c>
      <c r="B22">
        <v>0</v>
      </c>
      <c r="C22">
        <v>0</v>
      </c>
      <c r="D22">
        <v>0</v>
      </c>
      <c r="E22">
        <v>0</v>
      </c>
      <c r="F22">
        <v>0</v>
      </c>
      <c r="G22">
        <v>0</v>
      </c>
      <c r="H22">
        <v>0</v>
      </c>
      <c r="I22">
        <v>0</v>
      </c>
      <c r="J22">
        <v>0</v>
      </c>
      <c r="K22">
        <v>0</v>
      </c>
      <c r="L22">
        <v>0</v>
      </c>
    </row>
    <row r="23" spans="1:12" x14ac:dyDescent="0.2">
      <c r="A23">
        <v>22</v>
      </c>
      <c r="B23">
        <v>0</v>
      </c>
      <c r="C23">
        <v>0</v>
      </c>
      <c r="D23">
        <v>0</v>
      </c>
      <c r="E23">
        <v>0</v>
      </c>
      <c r="F23">
        <v>0</v>
      </c>
      <c r="G23">
        <v>0</v>
      </c>
      <c r="H23">
        <v>0</v>
      </c>
      <c r="I23">
        <v>0</v>
      </c>
      <c r="J23">
        <v>0</v>
      </c>
      <c r="K23">
        <v>0</v>
      </c>
      <c r="L23">
        <v>0</v>
      </c>
    </row>
    <row r="24" spans="1:12" x14ac:dyDescent="0.2">
      <c r="A24">
        <v>23</v>
      </c>
      <c r="B24">
        <v>0</v>
      </c>
      <c r="C24">
        <v>0</v>
      </c>
      <c r="D24">
        <v>0</v>
      </c>
      <c r="E24">
        <v>0</v>
      </c>
      <c r="F24">
        <v>0</v>
      </c>
      <c r="G24">
        <v>0</v>
      </c>
      <c r="H24">
        <v>0</v>
      </c>
      <c r="I24">
        <v>0</v>
      </c>
      <c r="J24">
        <v>0</v>
      </c>
      <c r="K24">
        <v>0</v>
      </c>
      <c r="L24">
        <v>0</v>
      </c>
    </row>
    <row r="25" spans="1:12" x14ac:dyDescent="0.2">
      <c r="A25">
        <v>24</v>
      </c>
      <c r="B25">
        <v>0</v>
      </c>
      <c r="C25">
        <v>0</v>
      </c>
      <c r="D25">
        <v>0</v>
      </c>
      <c r="E25">
        <v>0</v>
      </c>
      <c r="F25">
        <v>0</v>
      </c>
      <c r="G25">
        <v>0</v>
      </c>
      <c r="H25">
        <v>0</v>
      </c>
      <c r="I25">
        <v>0</v>
      </c>
      <c r="J25">
        <v>0</v>
      </c>
      <c r="K25">
        <v>0</v>
      </c>
      <c r="L25">
        <v>0</v>
      </c>
    </row>
    <row r="26" spans="1:12" x14ac:dyDescent="0.2">
      <c r="A26">
        <v>25</v>
      </c>
      <c r="B26">
        <v>0</v>
      </c>
      <c r="C26">
        <v>0</v>
      </c>
      <c r="D26">
        <v>0</v>
      </c>
      <c r="E26">
        <v>0</v>
      </c>
      <c r="F26">
        <v>0</v>
      </c>
      <c r="G26">
        <v>0</v>
      </c>
      <c r="H26">
        <v>0</v>
      </c>
      <c r="I26">
        <v>0</v>
      </c>
      <c r="J26">
        <v>0</v>
      </c>
      <c r="K26">
        <v>0</v>
      </c>
      <c r="L26">
        <v>0</v>
      </c>
    </row>
    <row r="27" spans="1:12" x14ac:dyDescent="0.2">
      <c r="A27">
        <v>26</v>
      </c>
      <c r="B27">
        <v>0</v>
      </c>
      <c r="C27">
        <v>0</v>
      </c>
      <c r="D27">
        <v>0</v>
      </c>
      <c r="E27">
        <v>0</v>
      </c>
      <c r="F27">
        <v>0</v>
      </c>
      <c r="G27">
        <v>0</v>
      </c>
      <c r="H27">
        <v>0</v>
      </c>
      <c r="I27">
        <v>0</v>
      </c>
      <c r="J27">
        <v>0</v>
      </c>
      <c r="K27">
        <v>0</v>
      </c>
      <c r="L27">
        <v>0</v>
      </c>
    </row>
    <row r="28" spans="1:12" x14ac:dyDescent="0.2">
      <c r="A28">
        <v>27</v>
      </c>
      <c r="B28">
        <v>0</v>
      </c>
      <c r="C28">
        <v>0</v>
      </c>
      <c r="D28">
        <v>0</v>
      </c>
      <c r="E28">
        <v>0</v>
      </c>
      <c r="F28">
        <v>0</v>
      </c>
      <c r="G28">
        <v>0</v>
      </c>
      <c r="H28">
        <v>0</v>
      </c>
      <c r="I28">
        <v>0</v>
      </c>
      <c r="J28">
        <v>0</v>
      </c>
      <c r="K28">
        <v>0</v>
      </c>
      <c r="L28">
        <v>0</v>
      </c>
    </row>
    <row r="29" spans="1:12" x14ac:dyDescent="0.2">
      <c r="A29">
        <v>28</v>
      </c>
      <c r="B29">
        <v>0</v>
      </c>
      <c r="C29">
        <v>0</v>
      </c>
      <c r="D29">
        <v>0</v>
      </c>
      <c r="E29">
        <v>0</v>
      </c>
      <c r="F29">
        <v>0</v>
      </c>
      <c r="G29">
        <v>0</v>
      </c>
      <c r="H29">
        <v>0</v>
      </c>
      <c r="I29">
        <v>0</v>
      </c>
      <c r="J29">
        <v>0</v>
      </c>
      <c r="K29">
        <v>0</v>
      </c>
      <c r="L29">
        <v>0</v>
      </c>
    </row>
    <row r="30" spans="1:12" x14ac:dyDescent="0.2">
      <c r="A30">
        <v>29</v>
      </c>
      <c r="B30">
        <v>0</v>
      </c>
      <c r="C30">
        <v>0</v>
      </c>
      <c r="D30">
        <v>0</v>
      </c>
      <c r="E30">
        <v>0</v>
      </c>
      <c r="F30">
        <v>0</v>
      </c>
      <c r="G30">
        <v>0</v>
      </c>
      <c r="H30">
        <v>0</v>
      </c>
      <c r="I30">
        <v>0</v>
      </c>
      <c r="J30">
        <v>0</v>
      </c>
      <c r="K30">
        <v>0</v>
      </c>
      <c r="L30">
        <v>0</v>
      </c>
    </row>
    <row r="31" spans="1:12" x14ac:dyDescent="0.2">
      <c r="A31">
        <v>30</v>
      </c>
      <c r="B31">
        <v>0</v>
      </c>
      <c r="C31">
        <v>0</v>
      </c>
      <c r="D31">
        <v>0</v>
      </c>
      <c r="E31">
        <v>0</v>
      </c>
      <c r="F31">
        <v>0</v>
      </c>
      <c r="G31">
        <v>0</v>
      </c>
      <c r="H31">
        <v>0</v>
      </c>
      <c r="I31">
        <v>0</v>
      </c>
      <c r="J31">
        <v>0</v>
      </c>
      <c r="K31">
        <v>0</v>
      </c>
      <c r="L31">
        <v>0</v>
      </c>
    </row>
    <row r="32" spans="1:12" x14ac:dyDescent="0.2">
      <c r="A32">
        <v>31</v>
      </c>
      <c r="B32">
        <v>0</v>
      </c>
      <c r="C32">
        <v>0</v>
      </c>
      <c r="D32">
        <v>0</v>
      </c>
      <c r="E32">
        <v>0</v>
      </c>
      <c r="F32">
        <v>0</v>
      </c>
      <c r="G32">
        <v>0</v>
      </c>
      <c r="H32">
        <v>0</v>
      </c>
      <c r="I32">
        <v>0</v>
      </c>
      <c r="J32">
        <v>0</v>
      </c>
      <c r="K32">
        <v>0</v>
      </c>
      <c r="L32">
        <v>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Pieteikums</vt:lpstr>
      <vt:lpstr>DATA</vt:lpstr>
      <vt:lpstr>HEADER</vt:lpstr>
      <vt:lpstr>ITEMS</vt:lpstr>
      <vt:lpstr>Pieteikums!Print_Area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Barkēvičs</dc:creator>
  <cp:lastModifiedBy>Juris Barkēvičs</cp:lastModifiedBy>
  <cp:lastPrinted>2024-07-24T13:15:22Z</cp:lastPrinted>
  <dcterms:created xsi:type="dcterms:W3CDTF">2024-07-17T08:23:00Z</dcterms:created>
  <dcterms:modified xsi:type="dcterms:W3CDTF">2024-12-13T12:44:55Z</dcterms:modified>
</cp:coreProperties>
</file>